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53222"/>
  <mc:AlternateContent xmlns:mc="http://schemas.openxmlformats.org/markup-compatibility/2006">
    <mc:Choice Requires="x15">
      <x15ac:absPath xmlns:x15ac="http://schemas.microsoft.com/office/spreadsheetml/2010/11/ac" url="Y:\רכש 2019\ניצן בן נתן\טוטו\ייעוץ הנדסי לקרן המתקנים\מכרז חדש ליועץ הנדסי\"/>
    </mc:Choice>
  </mc:AlternateContent>
  <bookViews>
    <workbookView xWindow="0" yWindow="0" windowWidth="28800" windowHeight="11760" activeTab="1"/>
  </bookViews>
  <sheets>
    <sheet name="תנאי סף" sheetId="4" r:id="rId1"/>
    <sheet name="איכות" sheetId="2" r:id="rId2"/>
    <sheet name="ראיון אישי" sheetId="3" r:id="rId3"/>
    <sheet name="בחינת מחיר" sheetId="5" r:id="rId4"/>
  </sheets>
  <definedNames>
    <definedName name="_Ref179538436" localSheetId="0">'תנאי סף'!$C$43</definedName>
    <definedName name="_Ref296892477" localSheetId="0">'תנאי סף'!$C$10</definedName>
    <definedName name="_Ref297537502" localSheetId="0">'תנאי סף'!$C$44</definedName>
    <definedName name="_Ref299614156" localSheetId="0">'תנאי סף'!$C$15</definedName>
    <definedName name="_Ref370930661" localSheetId="0">'תנאי סף'!$C$8</definedName>
    <definedName name="_Ref373241086" localSheetId="0">'תנאי סף'!$C$11</definedName>
    <definedName name="_Ref381015046" localSheetId="0">'תנאי סף'!#REF!</definedName>
    <definedName name="_Ref397199965" localSheetId="0">'תנאי סף'!$C$9</definedName>
    <definedName name="_Ref399016160" localSheetId="0">'תנאי סף'!#REF!</definedName>
    <definedName name="_Ref404259197" localSheetId="0">'תנאי סף'!#REF!</definedName>
    <definedName name="_Ref445211817" localSheetId="0">'תנאי סף'!$C$12</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D8" i="5" l="1"/>
  <c r="C8" i="5"/>
  <c r="D3" i="5"/>
  <c r="C3" i="5"/>
  <c r="D4" i="5" s="1"/>
  <c r="D11" i="5" l="1"/>
  <c r="C4" i="5"/>
  <c r="C11" i="5" s="1"/>
  <c r="D9" i="2" l="1"/>
  <c r="F8" i="2" l="1"/>
  <c r="C9" i="3"/>
  <c r="E9" i="2"/>
  <c r="G2" i="2" l="1"/>
  <c r="E2" i="2"/>
  <c r="G9" i="2" l="1"/>
  <c r="G11" i="2" s="1"/>
  <c r="D9" i="3"/>
  <c r="E11" i="2" l="1"/>
  <c r="G10" i="2"/>
  <c r="E10" i="2" l="1"/>
</calcChain>
</file>

<file path=xl/sharedStrings.xml><?xml version="1.0" encoding="utf-8"?>
<sst xmlns="http://schemas.openxmlformats.org/spreadsheetml/2006/main" count="112" uniqueCount="102">
  <si>
    <t>מס' סעיף:</t>
  </si>
  <si>
    <t>שם המציע:</t>
  </si>
  <si>
    <t>קריטריון:</t>
  </si>
  <si>
    <t>מס"ד:</t>
  </si>
  <si>
    <t>משקל בציון האיכות</t>
  </si>
  <si>
    <t>נימוק / ציון גלם</t>
  </si>
  <si>
    <t>ציון כולל לפרמטר</t>
  </si>
  <si>
    <t>סה"כ ציון איכות</t>
  </si>
  <si>
    <t>מראיינים מטעם המשרד:</t>
  </si>
  <si>
    <t>משקל</t>
  </si>
  <si>
    <t xml:space="preserve">ציון </t>
  </si>
  <si>
    <t>נימוק</t>
  </si>
  <si>
    <t>פרמטרים (ציון מ 1-10)</t>
  </si>
  <si>
    <t>ראיון עם נציגי המציע והיועץ המוצע</t>
  </si>
  <si>
    <t>היועץ המוצע:</t>
  </si>
  <si>
    <t>ציון כולל בראיון</t>
  </si>
  <si>
    <t>מעבר סף איכות</t>
  </si>
  <si>
    <t>מעבר סף איכות מינמאלי</t>
  </si>
  <si>
    <t>מס' הצעה</t>
  </si>
  <si>
    <t>ח.פ./ת"ז</t>
  </si>
  <si>
    <t>שם איש הקשר:</t>
  </si>
  <si>
    <t>טלפון:</t>
  </si>
  <si>
    <t>הנבדק</t>
  </si>
  <si>
    <t>מס' סעיף</t>
  </si>
  <si>
    <t>כתובת דוא"ל:</t>
  </si>
  <si>
    <t>תנאי סף מנהליים</t>
  </si>
  <si>
    <t>המציע</t>
  </si>
  <si>
    <t>המציע הינו גוף משפטי מאוגד הרשום ברשם רשמי בישראל.</t>
  </si>
  <si>
    <t>המציע עומד בדרישות תקנה 6(א) לתקנות חובת המכרזים, התשנ"ג - 1993 ובכלל זה מחזיק בכל האישורים הנדרשים לפי חוק עסקאות גופים ציבוריים, התשל"ו- 1976 (אכיפת ניהול חשבונות ותשלום חובות מס), כשהם תקפים.</t>
  </si>
  <si>
    <t>אין מניעה, לפי כל דין ו/או הסכם שהמציע צד לו, להשתתפותו במכרז ואין, לפי שיקול דעתו הבלעדי והמוחלט של המשרד, אפשרות כלשהי לקיומו של ניגוד עניינים, ישיר או עקיף, בין ענייני המציע ו/או בעלי השליטה בו ו/או נושאי המשרה שלו ו/או הפועלים מטעמו, לבין ענייני המשרד ו/או מתן השירותים. המשרד רשאי לפסול מציעים שיעלה בהם חשש לניגוד עניינים כאמור, לפי שיקול דעתו הבלעדי.</t>
  </si>
  <si>
    <t>אם המציע הוא תאגיד - במועד הגשת ההצעה המציע אינו בעל חובות אגרה שנתית לרשות התאגידים בגין שנת 2017 או מוקדם מכך. כמו כן, המציע אינו מוגדר כ"חברה מפרת חוק" ולא נשלחה אליו התראה לפני רישום כ"חברה מפרת חוק" כאמור בסעיף 362א' לחוק החברות, התשנ"ט 1999.</t>
  </si>
  <si>
    <t>תנאי סף מקצועיים</t>
  </si>
  <si>
    <t xml:space="preserve">המציע </t>
  </si>
  <si>
    <t>מנהל הפרויקט</t>
  </si>
  <si>
    <t xml:space="preserve">עומד בכל תנאי-הסף </t>
  </si>
  <si>
    <t>סעיף:</t>
  </si>
  <si>
    <t>מסמכים נדרשים להוכחת עמידה בתנאי הסף</t>
  </si>
  <si>
    <t>חוברת הצעה מלאה וחתומה כנדרש בסעיף 8.</t>
  </si>
  <si>
    <t>אם המציע הוא תאגיד, יצורף בנוסף אישור עו"ד או רו"ח על היות החתומים בשמו על מסמכי המכרז רשאים לחייב את המציע בחתימתם.</t>
  </si>
  <si>
    <t>תצהיר בדבר היעדר הרשעות לפי חוק עובדים זרים וחוק שכר מינימום חתום ע"י עו"ד (נספח ב'7).</t>
  </si>
  <si>
    <t>מציע שהוא "עסק בשליטת אישה" ומעוניין כי תינתן לו העדפה בשל עובדה זו יצרף להצעתו אישור ותצהיר. בסעיף זה, משמעות כל המונחים לרבות "אישור" ו"תצהיר" הוא כמשמעותם בסעיף 2 ב' לחוק חובת המכרזים, התשנ"ב-1992.</t>
  </si>
  <si>
    <t>רשימת הפרטים בהצעת המציע, שהמציע מעוניין שיהיו חסויים במידה והוא יזכה, על פי האמור בסעיף ‎18 לפרק זה.</t>
  </si>
  <si>
    <t xml:space="preserve">מסמכי המכרז כשהם חתומים. יש לחתום על כל מסמכי המכרז והחוזה בראשי תיבות בתחתית כל עמוד כהוכחה לקריאת המסמכים והבנתם. בנוסף, טופס הגשת ההצעה (נספח ב'1) והחוזה (נספח ג') ייחתמו גם ע"י מורשי חתימה מטעם המציע, בצירוף חותמת רשמית של המציע. </t>
  </si>
  <si>
    <t>הפעלת הליגה למקומות עבודה מעל 30 שנה. בענפי ספורט שונים בפריסה של מעל 3 מחוזות</t>
  </si>
  <si>
    <t>5.1.1</t>
  </si>
  <si>
    <t>5.1.2</t>
  </si>
  <si>
    <t>5.1.3</t>
  </si>
  <si>
    <t>5.1.4</t>
  </si>
  <si>
    <t>5.1.5</t>
  </si>
  <si>
    <t>5.1.6</t>
  </si>
  <si>
    <t>המציע צירף ערבות הצעה בנוסח הנדרש.</t>
  </si>
  <si>
    <t>5.2.1</t>
  </si>
  <si>
    <t>5.2.2</t>
  </si>
  <si>
    <t>5.2.3</t>
  </si>
  <si>
    <t>העתק תעודת עוסק מורשה והעתק של תעודת התאגדות (לפי העניין וסוג התאגדותו המשפטית של המציע) מאושר/ים על ידי עו"ד, לצורך הוכחת העמידה בתנאי הסף שבסעיף ‎5.1.1 לעיל. אם המציע הוא עמותה, עליו להעביר בנוסף לכך אישור ניהול תקין מטעם רשם העמותות, תקף למועד הגשת ההצעה.</t>
  </si>
  <si>
    <t xml:space="preserve">אישורים לפי חוק עסקאות גופים ציבוריים, בדבר ניהול פנקסי חשבונות ורשומות, כשהוא תקף, להוכחת העמידה בתנאי הסף שבסעיף ‎‎5.1.2 לעיל. </t>
  </si>
  <si>
    <t xml:space="preserve">לצורך הוכחת עמידה בתנאי הסף שבסעיף ‎5.1.4 לעיל, המציע יציג נסח חברה/שותפות עדכני מרשות התאגידים הניתן להפקה דרך אתר האינטרנט של רשות התאגידים, שכתובתו: Taagidim.justice.gov.il בלחיצה על הכותרת "הפקת נסח חברה". </t>
  </si>
  <si>
    <t>אישור רואה חשבון כי למציע אין אזהרת "עסק חי", להוכחת תנאי הסף ‎5.1.5 לעיל. האישור יוגש בהתאם לנדרש בנספח ב'5 למסמכי המכרז.</t>
  </si>
  <si>
    <t>ערבות בנקאית להבטחת קיום תנאי המכרז, לצורך הוכחת עמידה בתנאי הסף המפורט בסעיף ‎5.1.6 לעיל, בנוסח נספח ב'5.</t>
  </si>
  <si>
    <t xml:space="preserve"> התחייבות ואישור המציע לקיום החקיקה בתחום העסקת עובדים חתומה ע"י עו"ד (נספח ב'8).</t>
  </si>
  <si>
    <t xml:space="preserve"> הצהרה על שימוש בתוכנות מקוריות (נספח ב'9)</t>
  </si>
  <si>
    <t xml:space="preserve"> הצעת מחיר מלאה וחתומה (נספח ב'11)</t>
  </si>
  <si>
    <t>פרופיל מציע הכולל פירוט מלא של מבנה הבעלות של המציע בצירוף עץ שליטה מלא, ובו יפורטו כל בעלי עניין ובעלי שליטה, שותפויות ומחזיקים במ</t>
  </si>
  <si>
    <t>9.6.1</t>
  </si>
  <si>
    <t>9.6.2</t>
  </si>
  <si>
    <t>9.6.3</t>
  </si>
  <si>
    <t>ראיון אישי</t>
  </si>
  <si>
    <t xml:space="preserve">9.6.3.1. התרשמות מניסיון המציע ו/או מנהל הפרויקט בביצוע פרויקטים שמהותם ייעוץ הנדסי </t>
  </si>
  <si>
    <t>9.6.3.2. רמתו האישית והמקצועית של מנהל הפרויקט והיכרותו עם עולם מתקני הספורט (10%).</t>
  </si>
  <si>
    <t>9.6.3.3. התרשמות נציגי המשרד מהבנת פרטי הפרויקט ואת מורכבותו, היכרותם עם אופי וצרכי המשרד, והתרשמות ממחויבותם להפעלת הפרויקט (10%).</t>
  </si>
  <si>
    <t>אין הערת עסק חי בדוחות הכספיים המבוקרים האחרונים הקיימים של הגוף .</t>
  </si>
  <si>
    <t>המציע בעל מחזור כספי שנתי ממוצע בסך ל 4,000,000 ₪ לפחות, בשנים 2018-2016</t>
  </si>
  <si>
    <t xml:space="preserve"> המציע בעל ניסיון מוכח בניהול תכנון, ניהול ופיקוח על ביצוע פרויקטים בתחום הספורט במהלך חמש השנים האחרונות, במהלכן ביצע עבודות ניהול תכנון ופיקוח כאמור להלן במצטבר:</t>
  </si>
  <si>
    <t>אולם ספורט רב תכליתי 1500 מטר ומעלה, ומעל ל- 400 מקומות</t>
  </si>
  <si>
    <t xml:space="preserve"> 2 מגרשי כדורגל לפחות, בעלי 350 מקומות ומעלה המתאים למשחקי כדורגל באחת מהליגות השונות (כולל נוער) לפי דרישות ההתאחדות לכדורגל בישראל </t>
  </si>
  <si>
    <t>5.2.3.1.1</t>
  </si>
  <si>
    <t>5.2.3.1.2</t>
  </si>
  <si>
    <t>מנהל הפרויקט המוצע מטעמו, הינו מהנדס, בעל תואר אקדמי, רשום בפנקס המהנדסים והאדריכלים, בעל ניסיון מוכח בניהול תכנון, ניהול ופיקוח על ביצוע פרויקטים בתחום הספורט במהלך חמש השנים האחרונות, במהלכן ביצע עבודות ניהול תכנון ופיקוח כאמור להלן במצטבר:</t>
  </si>
  <si>
    <t xml:space="preserve">אולם ספורט רב תכליתי 1500 מטר ומעלה, ומעל ל- 400 מקומות. </t>
  </si>
  <si>
    <t xml:space="preserve"> 2 מגרשי כדורגל לפחות, בעלי 350 מקומות ומעלה המתאים למשחקי כדורגל באחת מהליגות השונות (כולל נוער) לפי דרישות ההתאחדות לכדורגל בישראל. </t>
  </si>
  <si>
    <t>2 מתקני ספורט נוספים לפחות בשתי קטגוריות שונות כמפורט: מגרשי טניס / בריכות שחייה 25 מ' לפחות / מגרש אתלטיקה / מתקן ספורט לענפי ספורט המוכרים.</t>
  </si>
  <si>
    <t xml:space="preserve"> לצורך הוכחת עמידתו בתנאי הסף המפורט בסעיף ‎5.2.1 לעיל, המציע יצרף הצהרה, בנוסח הנדרש בנספח ב'4.</t>
  </si>
  <si>
    <t>לצורך הוכחת עמידתו בתנאי הסף המפורט בסעיף ‎5.2.2 לעיל, המציע יצרף הצהרה, בנוסח הנדרש בנספח ב'4.</t>
  </si>
  <si>
    <t xml:space="preserve"> לצורך הוכחת עמידתו בתנאי הסף המפורט בסעיף ‎5.2.3 לעיל, המציע יספק פרטים אודות ניסיונו. הפרטים יסופקו בהתאם לנדרש בנספח ב'2 למסמכי המכרז.</t>
  </si>
  <si>
    <t>לצורך הוכחת עמידתו בתנאי הסף המפורט בסעיף ‎5.3.1 לעיל, המציע יספק פרטים אודות ניסיונו של מנהל הפרויקט המוצע מטעמו, לרבות אסמכתאות, הפרטים יסופקו בהתאם לנדרש בנספח ב'3 למסמכי המכרז.</t>
  </si>
  <si>
    <t xml:space="preserve">
</t>
  </si>
  <si>
    <r>
      <rPr>
        <b/>
        <sz val="12"/>
        <rFont val="David"/>
        <family val="2"/>
      </rPr>
      <t xml:space="preserve">ניסיון המציע בהכנת פרוגרמות ותיקי מוצר </t>
    </r>
    <r>
      <rPr>
        <sz val="12"/>
        <rFont val="David"/>
        <family val="2"/>
      </rPr>
      <t xml:space="preserve">
ייבחן ניסיון המציע  בהכנת פרוגרמות או תיקי מוצר למתקני ספורט נבחרים בחמש השנים האחרונות.
הניקוד יינתן עבור פרוגרמה או תיק מוצר למתקן ספורט שיוצג, על פי החלוקה הבאה:
מתקן                              ניקוד
אולם ספורט תקני           3.5  נק'
מגרש ספורט חיצוני         2 נק'
בריכת שחיה אולימפית    2 נק'
ועד ניקוד מצטבר מקסימלי של 15 נקודות.</t>
    </r>
  </si>
  <si>
    <t>ציון מחיר</t>
  </si>
  <si>
    <t>מרכיב</t>
  </si>
  <si>
    <t>אחוז הנחה מתעריף חשכ"ל</t>
  </si>
  <si>
    <t>תמורה שנתית מבוקשת לבדיקת תיקים</t>
  </si>
  <si>
    <t>סה"כ</t>
  </si>
  <si>
    <t>המציע הינו משרד מהנדסים המעסיק תחתיו לפחות 6 מהנדסים ו/או הנדסאים מתחומי ההנדסה האזרחית.</t>
  </si>
  <si>
    <t>5.3.1</t>
  </si>
  <si>
    <t>5.3.1.1</t>
  </si>
  <si>
    <t>5.3.1.2</t>
  </si>
  <si>
    <t>5.3.1.3</t>
  </si>
  <si>
    <r>
      <rPr>
        <b/>
        <sz val="12"/>
        <rFont val="David"/>
        <family val="2"/>
      </rPr>
      <t xml:space="preserve">כמות מועסקים במציע 
</t>
    </r>
    <r>
      <rPr>
        <sz val="12"/>
        <rFont val="David"/>
        <family val="2"/>
      </rPr>
      <t xml:space="preserve">הניקוד יינתן עבור כל מהנדס או הנדסאי מתחומי ההנדסה האזרחית המועסקים במציע מעבר ל 6 כנדרש בתנאי סף 5.2.2.
עבור כל מועסק כאמור, ניקוד המציע ב 2 נקודות ועד ניקוד מצטבר מקסימלי של 10 נקודות.
</t>
    </r>
  </si>
  <si>
    <r>
      <rPr>
        <b/>
        <sz val="12"/>
        <rFont val="David"/>
        <family val="2"/>
      </rPr>
      <t xml:space="preserve">ניסיון מנהל הפרויקט בהכנת פרוגרמות ותיקי מוצר </t>
    </r>
    <r>
      <rPr>
        <sz val="12"/>
        <rFont val="David"/>
        <family val="2"/>
      </rPr>
      <t xml:space="preserve">
ייבחן ניסיון מנהל הפרויקט בהכנת פרוגרמות או תיקי מוצר למתקני ספורט נבחרים בחמש השנים האחרונות.
הניקוד יינתן עבור פרוגרמה או תיק מוצר למתקן ספורט שיוצג, על פי החלוקה הבאה:
מתקן                              ניקוד
אולם ספורט תקני           4  נק'
מגרש ספורט חיצוני         3.5 נק'
בריכת שחיה אולימפית    3.5 נק'
ועד ניקוד מצטבר מקסימלי של 15 נקודות.</t>
    </r>
  </si>
  <si>
    <t>9.6.4</t>
  </si>
  <si>
    <t>9.6.5</t>
  </si>
  <si>
    <r>
      <rPr>
        <b/>
        <sz val="12"/>
        <rFont val="David"/>
        <family val="2"/>
      </rPr>
      <t xml:space="preserve"> ניסיון מנהל הפרויקט המוצע בניהול ופיקוח על ביצוע פרוייקטים  </t>
    </r>
    <r>
      <rPr>
        <sz val="12"/>
        <rFont val="David"/>
        <family val="2"/>
      </rPr>
      <t xml:space="preserve">
ייבחן ניסיון מנהל הפרויקט בניהול תכנון, ניהול ופיקוח על ביצוע פרויקטים בתחום הספורט במהלך חמש השנים האחרונות, במהלכן ביצע עבודות ניהול תכנון, ניהול ופיקוח וביצוע.
עבור כל פרויקט בתחום הנ"ל, שהיקפו 500,000 ₪ ומעלה, יינתנו 5 נק' – ועד למקסימום של 30 נקודות.
</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</si>
</sst>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3">
    <numFmt numFmtId="43" formatCode="_ * #,##0.00_ ;_ * \-#,##0.00_ ;_ * &quot;-&quot;??_ ;_ @_ "/>
    <numFmt numFmtId="164" formatCode="0.0"/>
    <numFmt numFmtId="165" formatCode="_ * #,##0_ ;_ * \-#,##0_ ;_ * &quot;-&quot;??_ ;_ @_ "/>
  </numFmts>
  <fonts count="22" x14ac:knownFonts="1">
    <font>
      <sz val="11"/>
      <color theme="1"/>
      <name val="Arial"/>
      <family val="2"/>
      <charset val="177"/>
      <scheme val="minor"/>
    </font>
    <font>
      <sz val="11"/>
      <color theme="1"/>
      <name val="Arial"/>
      <family val="2"/>
      <charset val="177"/>
      <scheme val="minor"/>
    </font>
    <font>
      <b/>
      <sz val="11"/>
      <color theme="1"/>
      <name val="Arial"/>
      <family val="2"/>
      <charset val="177"/>
      <scheme val="minor"/>
    </font>
    <font>
      <b/>
      <sz val="12"/>
      <name val="David"/>
      <family val="2"/>
      <charset val="177"/>
    </font>
    <font>
      <b/>
      <sz val="14"/>
      <name val="David"/>
      <family val="2"/>
      <charset val="177"/>
    </font>
    <font>
      <sz val="12"/>
      <name val="David"/>
      <family val="2"/>
      <charset val="177"/>
    </font>
    <font>
      <sz val="12"/>
      <name val="David"/>
      <family val="2"/>
    </font>
    <font>
      <b/>
      <sz val="16"/>
      <color theme="0"/>
      <name val="David"/>
      <family val="2"/>
      <charset val="177"/>
    </font>
    <font>
      <b/>
      <sz val="12"/>
      <name val="David"/>
      <family val="2"/>
    </font>
    <font>
      <b/>
      <sz val="12"/>
      <color rgb="FF000000"/>
      <name val="David"/>
      <family val="2"/>
      <charset val="177"/>
    </font>
    <font>
      <b/>
      <sz val="11"/>
      <color theme="1"/>
      <name val="David"/>
      <family val="2"/>
    </font>
    <font>
      <b/>
      <sz val="11"/>
      <name val="Arial"/>
      <family val="2"/>
    </font>
    <font>
      <sz val="14"/>
      <color theme="1"/>
      <name val="Arial"/>
      <family val="2"/>
      <charset val="177"/>
    </font>
    <font>
      <b/>
      <sz val="12"/>
      <color theme="1"/>
      <name val="David"/>
      <family val="2"/>
    </font>
    <font>
      <sz val="12"/>
      <color theme="1"/>
      <name val="David"/>
      <family val="2"/>
    </font>
    <font>
      <u/>
      <sz val="11"/>
      <color theme="10"/>
      <name val="Arial"/>
      <family val="2"/>
      <charset val="177"/>
      <scheme val="minor"/>
    </font>
    <font>
      <b/>
      <sz val="12"/>
      <color theme="0"/>
      <name val="David"/>
      <family val="2"/>
    </font>
    <font>
      <sz val="11"/>
      <color theme="1"/>
      <name val="Arial"/>
      <family val="2"/>
      <scheme val="minor"/>
    </font>
    <font>
      <b/>
      <sz val="12"/>
      <color rgb="FFFFFFFF"/>
      <name val="David"/>
      <family val="2"/>
      <charset val="177"/>
    </font>
    <font>
      <b/>
      <sz val="11"/>
      <color theme="1"/>
      <name val="David"/>
      <family val="2"/>
      <charset val="177"/>
    </font>
    <font>
      <sz val="11"/>
      <color theme="1"/>
      <name val="Calibri"/>
      <family val="2"/>
    </font>
    <font>
      <b/>
      <sz val="11"/>
      <color theme="1"/>
      <name val="Calibri"/>
      <family val="2"/>
    </font>
  </fonts>
  <fills count="28">
    <fill>
      <patternFill patternType="none"/>
    </fill>
    <fill>
      <patternFill patternType="gray125"/>
    </fill>
    <fill>
      <patternFill patternType="solid">
        <fgColor theme="0" tint="-4.9989318521683403E-2"/>
        <bgColor indexed="64"/>
      </patternFill>
    </fill>
    <fill>
      <patternFill patternType="solid">
        <fgColor theme="9" tint="0.79998168889431442"/>
        <bgColor indexed="64"/>
      </patternFill>
    </fill>
    <fill>
      <patternFill patternType="solid">
        <fgColor theme="8" tint="0.59999389629810485"/>
        <bgColor indexed="64"/>
      </patternFill>
    </fill>
    <fill>
      <patternFill patternType="solid">
        <fgColor theme="2" tint="-9.9978637043366805E-2"/>
        <bgColor indexed="64"/>
      </patternFill>
    </fill>
    <fill>
      <patternFill patternType="solid">
        <fgColor theme="5" tint="0.79998168889431442"/>
        <bgColor indexed="64"/>
      </patternFill>
    </fill>
    <fill>
      <patternFill patternType="solid">
        <fgColor theme="6" tint="0.59999389629810485"/>
        <bgColor indexed="64"/>
      </patternFill>
    </fill>
    <fill>
      <patternFill patternType="solid">
        <fgColor theme="6" tint="0.39997558519241921"/>
        <bgColor indexed="64"/>
      </patternFill>
    </fill>
    <fill>
      <patternFill patternType="solid">
        <fgColor theme="6" tint="-0.499984740745262"/>
        <bgColor indexed="64"/>
      </patternFill>
    </fill>
    <fill>
      <patternFill patternType="solid">
        <fgColor theme="1" tint="0.249977111117893"/>
        <bgColor indexed="64"/>
      </patternFill>
    </fill>
    <fill>
      <patternFill patternType="solid">
        <fgColor rgb="FF92CDDC"/>
        <bgColor rgb="FF000000"/>
      </patternFill>
    </fill>
    <fill>
      <patternFill patternType="solid">
        <fgColor rgb="FFB7DEE8"/>
        <bgColor rgb="FF000000"/>
      </patternFill>
    </fill>
    <fill>
      <patternFill patternType="solid">
        <fgColor rgb="FFDAEEF3"/>
        <bgColor rgb="FF000000"/>
      </patternFill>
    </fill>
    <fill>
      <patternFill patternType="solid">
        <fgColor rgb="FFE4DFEC"/>
        <bgColor rgb="FF000000"/>
      </patternFill>
    </fill>
    <fill>
      <patternFill patternType="solid">
        <fgColor rgb="FFFDE9D9"/>
        <bgColor rgb="FF000000"/>
      </patternFill>
    </fill>
    <fill>
      <patternFill patternType="solid">
        <fgColor theme="3" tint="0.39997558519241921"/>
        <bgColor rgb="FF000000"/>
      </patternFill>
    </fill>
    <fill>
      <patternFill patternType="solid">
        <fgColor theme="0"/>
        <bgColor indexed="64"/>
      </patternFill>
    </fill>
    <fill>
      <patternFill patternType="solid">
        <fgColor theme="6" tint="0.79998168889431442"/>
        <bgColor indexed="64"/>
      </patternFill>
    </fill>
    <fill>
      <patternFill patternType="solid">
        <fgColor theme="4" tint="0.79998168889431442"/>
        <bgColor indexed="64"/>
      </patternFill>
    </fill>
    <fill>
      <patternFill patternType="solid">
        <fgColor rgb="FFEBFEFF"/>
        <bgColor indexed="64"/>
      </patternFill>
    </fill>
    <fill>
      <patternFill patternType="solid">
        <fgColor rgb="FF727E70"/>
        <bgColor indexed="64"/>
      </patternFill>
    </fill>
    <fill>
      <patternFill patternType="solid">
        <fgColor rgb="FF727E70"/>
        <bgColor theme="8" tint="0.79998168889431442"/>
      </patternFill>
    </fill>
    <fill>
      <patternFill patternType="solid">
        <fgColor rgb="FF5B9BD5"/>
        <bgColor indexed="64"/>
      </patternFill>
    </fill>
    <fill>
      <patternFill patternType="solid">
        <fgColor theme="4" tint="0.39997558519241921"/>
        <bgColor indexed="64"/>
      </patternFill>
    </fill>
    <fill>
      <patternFill patternType="solid">
        <fgColor theme="5" tint="0.39997558519241921"/>
        <bgColor indexed="64"/>
      </patternFill>
    </fill>
    <fill>
      <patternFill patternType="solid">
        <fgColor theme="0" tint="-0.14999847407452621"/>
        <bgColor indexed="64"/>
      </patternFill>
    </fill>
    <fill>
      <patternFill patternType="solid">
        <fgColor rgb="FFFFFF00"/>
        <bgColor indexed="64"/>
      </patternFill>
    </fill>
  </fills>
  <borders count="52">
    <border>
      <left/>
      <right/>
      <top/>
      <bottom/>
      <diagonal/>
    </border>
    <border>
      <left style="medium">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thin">
        <color indexed="64"/>
      </right>
      <top style="medium">
        <color indexed="64"/>
      </top>
      <bottom style="medium">
        <color indexed="64"/>
      </bottom>
      <diagonal/>
    </border>
    <border>
      <left/>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thin">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medium">
        <color indexed="64"/>
      </top>
      <bottom/>
      <diagonal/>
    </border>
    <border>
      <left style="thin">
        <color indexed="64"/>
      </left>
      <right style="medium">
        <color indexed="64"/>
      </right>
      <top style="medium">
        <color indexed="64"/>
      </top>
      <bottom style="thin">
        <color indexed="64"/>
      </bottom>
      <diagonal/>
    </border>
    <border>
      <left style="medium">
        <color indexed="64"/>
      </left>
      <right/>
      <top/>
      <bottom/>
      <diagonal/>
    </border>
    <border>
      <left style="thin">
        <color indexed="64"/>
      </left>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bottom/>
      <diagonal/>
    </border>
    <border>
      <left/>
      <right/>
      <top style="medium">
        <color indexed="64"/>
      </top>
      <bottom/>
      <diagonal/>
    </border>
    <border>
      <left style="medium">
        <color indexed="64"/>
      </left>
      <right/>
      <top style="medium">
        <color indexed="64"/>
      </top>
      <bottom style="medium">
        <color indexed="64"/>
      </bottom>
      <diagonal/>
    </border>
    <border>
      <left/>
      <right style="medium">
        <color indexed="64"/>
      </right>
      <top/>
      <bottom style="thin">
        <color indexed="64"/>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medium">
        <color indexed="64"/>
      </left>
      <right/>
      <top style="thin">
        <color indexed="64"/>
      </top>
      <bottom style="thin">
        <color indexed="64"/>
      </bottom>
      <diagonal/>
    </border>
    <border>
      <left style="medium">
        <color indexed="64"/>
      </left>
      <right/>
      <top style="medium">
        <color indexed="64"/>
      </top>
      <bottom style="thin">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bottom style="thin">
        <color indexed="64"/>
      </bottom>
      <diagonal/>
    </border>
    <border>
      <left/>
      <right style="medium">
        <color indexed="64"/>
      </right>
      <top style="medium">
        <color indexed="64"/>
      </top>
      <bottom/>
      <diagonal/>
    </border>
    <border>
      <left/>
      <right style="medium">
        <color indexed="64"/>
      </right>
      <top/>
      <bottom/>
      <diagonal/>
    </border>
    <border>
      <left style="medium">
        <color indexed="64"/>
      </left>
      <right style="medium">
        <color indexed="64"/>
      </right>
      <top style="thin">
        <color indexed="64"/>
      </top>
      <bottom style="thin">
        <color indexed="64"/>
      </bottom>
      <diagonal/>
    </border>
    <border>
      <left/>
      <right/>
      <top style="medium">
        <color indexed="64"/>
      </top>
      <bottom style="thin">
        <color indexed="64"/>
      </bottom>
      <diagonal/>
    </border>
    <border>
      <left/>
      <right/>
      <top style="thin">
        <color indexed="64"/>
      </top>
      <bottom style="thin">
        <color indexed="64"/>
      </bottom>
      <diagonal/>
    </border>
    <border>
      <left/>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right/>
      <top/>
      <bottom style="thin">
        <color indexed="64"/>
      </bottom>
      <diagonal/>
    </border>
    <border>
      <left style="thin">
        <color indexed="64"/>
      </left>
      <right style="thin">
        <color indexed="64"/>
      </right>
      <top/>
      <bottom/>
      <diagonal/>
    </border>
    <border>
      <left style="thin">
        <color indexed="64"/>
      </left>
      <right/>
      <top/>
      <bottom/>
      <diagonal/>
    </border>
    <border>
      <left/>
      <right style="medium">
        <color indexed="64"/>
      </right>
      <top style="thin">
        <color indexed="64"/>
      </top>
      <bottom/>
      <diagonal/>
    </border>
  </borders>
  <cellStyleXfs count="5">
    <xf numFmtId="0" fontId="0" fillId="0" borderId="0"/>
    <xf numFmtId="9" fontId="1" fillId="0" borderId="0" applyFont="0" applyFill="0" applyBorder="0" applyAlignment="0" applyProtection="0"/>
    <xf numFmtId="0" fontId="15" fillId="0" borderId="0" applyNumberFormat="0" applyFill="0" applyBorder="0" applyAlignment="0" applyProtection="0"/>
    <xf numFmtId="43" fontId="1" fillId="0" borderId="0" applyFont="0" applyFill="0" applyBorder="0" applyAlignment="0" applyProtection="0"/>
    <xf numFmtId="0" fontId="17" fillId="0" borderId="0"/>
  </cellStyleXfs>
  <cellXfs count="144">
    <xf numFmtId="0" fontId="0" fillId="0" borderId="0" xfId="0"/>
    <xf numFmtId="0" fontId="3" fillId="5" borderId="1" xfId="0" applyFont="1" applyFill="1" applyBorder="1" applyAlignment="1" applyProtection="1">
      <alignment horizontal="center" vertical="center" wrapText="1" readingOrder="2"/>
      <protection hidden="1"/>
    </xf>
    <xf numFmtId="0" fontId="3" fillId="5" borderId="3" xfId="0" applyFont="1" applyFill="1" applyBorder="1" applyAlignment="1" applyProtection="1">
      <alignment horizontal="center" vertical="center" wrapText="1" readingOrder="2"/>
      <protection hidden="1"/>
    </xf>
    <xf numFmtId="0" fontId="3" fillId="4" borderId="4" xfId="0" applyFont="1" applyFill="1" applyBorder="1" applyAlignment="1" applyProtection="1">
      <alignment horizontal="center" vertical="center" wrapText="1" readingOrder="2"/>
      <protection hidden="1"/>
    </xf>
    <xf numFmtId="9" fontId="3" fillId="3" borderId="21" xfId="1" applyFont="1" applyFill="1" applyBorder="1" applyAlignment="1" applyProtection="1">
      <alignment horizontal="center" vertical="center" wrapText="1" readingOrder="2"/>
      <protection hidden="1"/>
    </xf>
    <xf numFmtId="164" fontId="3" fillId="2" borderId="22" xfId="0" applyNumberFormat="1" applyFont="1" applyFill="1" applyBorder="1" applyAlignment="1" applyProtection="1">
      <alignment horizontal="center" vertical="center" wrapText="1" readingOrder="2"/>
      <protection hidden="1"/>
    </xf>
    <xf numFmtId="9" fontId="7" fillId="10" borderId="6" xfId="1" applyFont="1" applyFill="1" applyBorder="1" applyAlignment="1" applyProtection="1">
      <alignment horizontal="center" vertical="center" wrapText="1" readingOrder="2"/>
      <protection hidden="1"/>
    </xf>
    <xf numFmtId="0" fontId="4" fillId="8" borderId="4" xfId="0" applyFont="1" applyFill="1" applyBorder="1" applyAlignment="1" applyProtection="1">
      <alignment horizontal="center" vertical="center" wrapText="1" readingOrder="2"/>
      <protection hidden="1"/>
    </xf>
    <xf numFmtId="1" fontId="2" fillId="8" borderId="6" xfId="1" applyNumberFormat="1" applyFont="1" applyFill="1" applyBorder="1" applyAlignment="1">
      <alignment horizontal="center" vertical="center"/>
    </xf>
    <xf numFmtId="1" fontId="6" fillId="2" borderId="7" xfId="0" applyNumberFormat="1" applyFont="1" applyFill="1" applyBorder="1" applyAlignment="1" applyProtection="1">
      <alignment horizontal="center" vertical="center" wrapText="1" readingOrder="2"/>
      <protection hidden="1"/>
    </xf>
    <xf numFmtId="0" fontId="3" fillId="4" borderId="6" xfId="0" applyFont="1" applyFill="1" applyBorder="1" applyAlignment="1" applyProtection="1">
      <alignment horizontal="center" vertical="center" wrapText="1" readingOrder="2"/>
      <protection hidden="1"/>
    </xf>
    <xf numFmtId="0" fontId="3" fillId="4" borderId="27" xfId="0" applyFont="1" applyFill="1" applyBorder="1" applyAlignment="1" applyProtection="1">
      <alignment horizontal="center" vertical="center" wrapText="1" readingOrder="2"/>
      <protection hidden="1"/>
    </xf>
    <xf numFmtId="0" fontId="3" fillId="6" borderId="1" xfId="0" applyFont="1" applyFill="1" applyBorder="1" applyAlignment="1" applyProtection="1">
      <alignment horizontal="center" vertical="center" wrapText="1" readingOrder="2"/>
      <protection hidden="1"/>
    </xf>
    <xf numFmtId="0" fontId="9" fillId="12" borderId="14" xfId="0" applyFont="1" applyFill="1" applyBorder="1" applyAlignment="1">
      <alignment horizontal="center" vertical="center" wrapText="1"/>
    </xf>
    <xf numFmtId="0" fontId="9" fillId="12" borderId="0" xfId="0" applyFont="1" applyFill="1" applyBorder="1" applyAlignment="1" applyProtection="1">
      <alignment horizontal="center" vertical="center" wrapText="1"/>
      <protection hidden="1"/>
    </xf>
    <xf numFmtId="0" fontId="9" fillId="13" borderId="2" xfId="0" applyFont="1" applyFill="1" applyBorder="1" applyAlignment="1">
      <alignment horizontal="center" vertical="center" wrapText="1"/>
    </xf>
    <xf numFmtId="0" fontId="10" fillId="14" borderId="25" xfId="0" applyFont="1" applyFill="1" applyBorder="1" applyAlignment="1">
      <alignment horizontal="center"/>
    </xf>
    <xf numFmtId="0" fontId="10" fillId="14" borderId="26" xfId="0" applyFont="1" applyFill="1" applyBorder="1" applyAlignment="1">
      <alignment horizontal="center"/>
    </xf>
    <xf numFmtId="0" fontId="9" fillId="13" borderId="2" xfId="0" applyFont="1" applyFill="1" applyBorder="1" applyAlignment="1">
      <alignment horizontal="center" vertical="center" wrapText="1" readingOrder="2"/>
    </xf>
    <xf numFmtId="9" fontId="11" fillId="15" borderId="15" xfId="1" applyFont="1" applyFill="1" applyBorder="1" applyAlignment="1" applyProtection="1">
      <alignment horizontal="center" vertical="center" wrapText="1" readingOrder="2"/>
      <protection hidden="1"/>
    </xf>
    <xf numFmtId="0" fontId="10" fillId="5" borderId="10" xfId="0" applyFont="1" applyFill="1" applyBorder="1" applyAlignment="1">
      <alignment horizontal="center" vertical="center"/>
    </xf>
    <xf numFmtId="0" fontId="0" fillId="0" borderId="13" xfId="0" applyBorder="1" applyAlignment="1">
      <alignment vertical="top" wrapText="1"/>
    </xf>
    <xf numFmtId="0" fontId="10" fillId="5" borderId="8" xfId="0" applyFont="1" applyFill="1" applyBorder="1" applyAlignment="1">
      <alignment horizontal="center" vertical="center"/>
    </xf>
    <xf numFmtId="0" fontId="0" fillId="0" borderId="23" xfId="0" applyBorder="1" applyAlignment="1">
      <alignment vertical="top" wrapText="1"/>
    </xf>
    <xf numFmtId="164" fontId="9" fillId="16" borderId="37" xfId="0" applyNumberFormat="1" applyFont="1" applyFill="1" applyBorder="1" applyAlignment="1">
      <alignment horizontal="center" vertical="center"/>
    </xf>
    <xf numFmtId="9" fontId="11" fillId="16" borderId="38" xfId="1" applyFont="1" applyFill="1" applyBorder="1" applyAlignment="1" applyProtection="1">
      <alignment horizontal="center" vertical="center" wrapText="1" readingOrder="2"/>
      <protection hidden="1"/>
    </xf>
    <xf numFmtId="164" fontId="9" fillId="16" borderId="4" xfId="0" applyNumberFormat="1" applyFont="1" applyFill="1" applyBorder="1" applyAlignment="1">
      <alignment horizontal="center" vertical="center"/>
    </xf>
    <xf numFmtId="0" fontId="13" fillId="18" borderId="1" xfId="0" applyFont="1" applyFill="1" applyBorder="1" applyAlignment="1" applyProtection="1">
      <alignment horizontal="center" vertical="center" wrapText="1"/>
      <protection hidden="1"/>
    </xf>
    <xf numFmtId="0" fontId="13" fillId="18" borderId="11" xfId="0" applyFont="1" applyFill="1" applyBorder="1" applyAlignment="1" applyProtection="1">
      <alignment horizontal="center" vertical="center" readingOrder="2"/>
      <protection hidden="1"/>
    </xf>
    <xf numFmtId="0" fontId="14" fillId="0" borderId="0" xfId="0" applyFont="1"/>
    <xf numFmtId="0" fontId="13" fillId="18" borderId="42" xfId="0" applyFont="1" applyFill="1" applyBorder="1" applyAlignment="1" applyProtection="1">
      <alignment horizontal="center" vertical="center" wrapText="1"/>
      <protection hidden="1"/>
    </xf>
    <xf numFmtId="0" fontId="13" fillId="18" borderId="42" xfId="0" applyFont="1" applyFill="1" applyBorder="1" applyAlignment="1" applyProtection="1">
      <alignment horizontal="center" vertical="center" wrapText="1" readingOrder="2"/>
      <protection hidden="1"/>
    </xf>
    <xf numFmtId="0" fontId="13" fillId="18" borderId="42" xfId="0" applyFont="1" applyFill="1" applyBorder="1" applyAlignment="1" applyProtection="1">
      <alignment horizontal="center" vertical="center" wrapText="1"/>
      <protection locked="0"/>
    </xf>
    <xf numFmtId="49" fontId="13" fillId="18" borderId="42" xfId="0" applyNumberFormat="1" applyFont="1" applyFill="1" applyBorder="1" applyAlignment="1" applyProtection="1">
      <alignment horizontal="center" vertical="center" wrapText="1"/>
      <protection locked="0"/>
    </xf>
    <xf numFmtId="0" fontId="13" fillId="18" borderId="34" xfId="0" applyFont="1" applyFill="1" applyBorder="1" applyAlignment="1" applyProtection="1">
      <alignment horizontal="center" wrapText="1"/>
      <protection hidden="1"/>
    </xf>
    <xf numFmtId="0" fontId="13" fillId="18" borderId="29" xfId="0" applyFont="1" applyFill="1" applyBorder="1" applyAlignment="1" applyProtection="1">
      <alignment horizontal="center" wrapText="1"/>
      <protection hidden="1"/>
    </xf>
    <xf numFmtId="0" fontId="13" fillId="18" borderId="3" xfId="0" applyFont="1" applyFill="1" applyBorder="1" applyAlignment="1" applyProtection="1">
      <alignment horizontal="center" vertical="center" wrapText="1"/>
      <protection hidden="1"/>
    </xf>
    <xf numFmtId="0" fontId="15" fillId="18" borderId="3" xfId="2" applyFill="1" applyBorder="1" applyAlignment="1" applyProtection="1">
      <alignment horizontal="center" vertical="center" wrapText="1"/>
      <protection locked="0"/>
    </xf>
    <xf numFmtId="0" fontId="13" fillId="19" borderId="6" xfId="0" applyNumberFormat="1" applyFont="1" applyFill="1" applyBorder="1" applyAlignment="1" applyProtection="1">
      <alignment horizontal="center" vertical="center"/>
      <protection hidden="1"/>
    </xf>
    <xf numFmtId="49" fontId="13" fillId="20" borderId="39" xfId="0" applyNumberFormat="1" applyFont="1" applyFill="1" applyBorder="1" applyAlignment="1" applyProtection="1">
      <alignment horizontal="center" vertical="center" readingOrder="2"/>
      <protection hidden="1"/>
    </xf>
    <xf numFmtId="0" fontId="14" fillId="17" borderId="39" xfId="0" applyFont="1" applyFill="1" applyBorder="1" applyAlignment="1" applyProtection="1">
      <alignment horizontal="center" vertical="center" wrapText="1"/>
      <protection locked="0"/>
    </xf>
    <xf numFmtId="0" fontId="14" fillId="17" borderId="42" xfId="0" applyFont="1" applyFill="1" applyBorder="1" applyAlignment="1" applyProtection="1">
      <alignment horizontal="center" vertical="center" wrapText="1"/>
      <protection locked="0"/>
    </xf>
    <xf numFmtId="0" fontId="13" fillId="19" borderId="33" xfId="0" applyNumberFormat="1" applyFont="1" applyFill="1" applyBorder="1" applyAlignment="1" applyProtection="1">
      <alignment horizontal="center" vertical="center"/>
      <protection hidden="1"/>
    </xf>
    <xf numFmtId="0" fontId="14" fillId="0" borderId="0" xfId="0" applyFont="1" applyAlignment="1">
      <alignment vertical="center"/>
    </xf>
    <xf numFmtId="0" fontId="14" fillId="20" borderId="0" xfId="0" applyFont="1" applyFill="1" applyBorder="1" applyAlignment="1" applyProtection="1">
      <alignment horizontal="right" vertical="center" wrapText="1" readingOrder="2"/>
      <protection hidden="1"/>
    </xf>
    <xf numFmtId="0" fontId="14" fillId="17" borderId="0" xfId="0" applyFont="1" applyFill="1" applyProtection="1">
      <protection hidden="1"/>
    </xf>
    <xf numFmtId="0" fontId="13" fillId="22" borderId="33" xfId="0" applyFont="1" applyFill="1" applyBorder="1" applyAlignment="1" applyProtection="1">
      <alignment horizontal="center" vertical="center"/>
      <protection hidden="1"/>
    </xf>
    <xf numFmtId="49" fontId="13" fillId="5" borderId="33" xfId="0" applyNumberFormat="1" applyFont="1" applyFill="1" applyBorder="1" applyAlignment="1" applyProtection="1">
      <alignment horizontal="center" vertical="center"/>
      <protection hidden="1"/>
    </xf>
    <xf numFmtId="0" fontId="13" fillId="5" borderId="20" xfId="0" applyFont="1" applyFill="1" applyBorder="1" applyAlignment="1" applyProtection="1">
      <alignment horizontal="center" vertical="center" wrapText="1" readingOrder="2"/>
      <protection hidden="1"/>
    </xf>
    <xf numFmtId="0" fontId="13" fillId="17" borderId="1" xfId="0" applyFont="1" applyFill="1" applyBorder="1" applyAlignment="1" applyProtection="1">
      <alignment horizontal="center" vertical="center"/>
      <protection hidden="1"/>
    </xf>
    <xf numFmtId="0" fontId="14" fillId="2" borderId="43" xfId="0" applyFont="1" applyFill="1" applyBorder="1" applyAlignment="1" applyProtection="1">
      <alignment horizontal="right" vertical="center" wrapText="1" readingOrder="2"/>
      <protection hidden="1"/>
    </xf>
    <xf numFmtId="0" fontId="14" fillId="17" borderId="1" xfId="0" applyFont="1" applyFill="1" applyBorder="1" applyAlignment="1" applyProtection="1">
      <alignment horizontal="center" vertical="center" wrapText="1"/>
      <protection locked="0"/>
    </xf>
    <xf numFmtId="0" fontId="14" fillId="2" borderId="44" xfId="0" applyFont="1" applyFill="1" applyBorder="1" applyAlignment="1" applyProtection="1">
      <alignment horizontal="right" vertical="center" wrapText="1" readingOrder="2"/>
      <protection hidden="1"/>
    </xf>
    <xf numFmtId="0" fontId="14" fillId="2" borderId="45" xfId="0" applyFont="1" applyFill="1" applyBorder="1" applyAlignment="1" applyProtection="1">
      <alignment horizontal="right" vertical="center" wrapText="1" readingOrder="2"/>
      <protection hidden="1"/>
    </xf>
    <xf numFmtId="2" fontId="13" fillId="17" borderId="39" xfId="0" applyNumberFormat="1" applyFont="1" applyFill="1" applyBorder="1" applyAlignment="1" applyProtection="1">
      <alignment horizontal="center" vertical="center"/>
      <protection hidden="1"/>
    </xf>
    <xf numFmtId="0" fontId="14" fillId="0" borderId="0" xfId="0" applyFont="1" applyProtection="1">
      <protection hidden="1"/>
    </xf>
    <xf numFmtId="0" fontId="14" fillId="0" borderId="0" xfId="0" applyFont="1" applyBorder="1" applyProtection="1">
      <protection hidden="1"/>
    </xf>
    <xf numFmtId="0" fontId="13" fillId="0" borderId="0" xfId="0" applyFont="1" applyBorder="1" applyAlignment="1" applyProtection="1">
      <protection hidden="1"/>
    </xf>
    <xf numFmtId="2" fontId="13" fillId="17" borderId="1" xfId="0" applyNumberFormat="1" applyFont="1" applyFill="1" applyBorder="1" applyAlignment="1" applyProtection="1">
      <alignment horizontal="center" vertical="center"/>
      <protection hidden="1"/>
    </xf>
    <xf numFmtId="1" fontId="6" fillId="2" borderId="7" xfId="0" applyNumberFormat="1" applyFont="1" applyFill="1" applyBorder="1" applyAlignment="1" applyProtection="1">
      <alignment horizontal="right" vertical="center" wrapText="1" readingOrder="2"/>
      <protection hidden="1"/>
    </xf>
    <xf numFmtId="0" fontId="13" fillId="5" borderId="20" xfId="0" applyFont="1" applyFill="1" applyBorder="1" applyAlignment="1" applyProtection="1">
      <alignment horizontal="center" vertical="center" wrapText="1"/>
      <protection hidden="1"/>
    </xf>
    <xf numFmtId="0" fontId="13" fillId="19" borderId="20" xfId="0" applyFont="1" applyFill="1" applyBorder="1" applyAlignment="1" applyProtection="1">
      <alignment horizontal="center" vertical="center" wrapText="1"/>
      <protection hidden="1"/>
    </xf>
    <xf numFmtId="0" fontId="13" fillId="19" borderId="20" xfId="0" applyFont="1" applyFill="1" applyBorder="1" applyAlignment="1" applyProtection="1">
      <alignment horizontal="center" vertical="center" wrapText="1"/>
      <protection locked="0"/>
    </xf>
    <xf numFmtId="0" fontId="14" fillId="17" borderId="14" xfId="0" applyFont="1" applyFill="1" applyBorder="1" applyAlignment="1" applyProtection="1">
      <alignment horizontal="center" vertical="center" wrapText="1"/>
      <protection locked="0"/>
    </xf>
    <xf numFmtId="0" fontId="14" fillId="17" borderId="40" xfId="0" applyFont="1" applyFill="1" applyBorder="1" applyAlignment="1" applyProtection="1">
      <alignment horizontal="center" vertical="center" wrapText="1" readingOrder="2"/>
      <protection locked="0"/>
    </xf>
    <xf numFmtId="0" fontId="14" fillId="17" borderId="9" xfId="0" applyFont="1" applyFill="1" applyBorder="1" applyAlignment="1" applyProtection="1">
      <alignment horizontal="center" vertical="center" wrapText="1"/>
      <protection locked="0"/>
    </xf>
    <xf numFmtId="0" fontId="14" fillId="17" borderId="40" xfId="0" applyFont="1" applyFill="1" applyBorder="1" applyAlignment="1" applyProtection="1">
      <alignment horizontal="center" vertical="center" wrapText="1"/>
      <protection locked="0"/>
    </xf>
    <xf numFmtId="49" fontId="13" fillId="19" borderId="20" xfId="0" applyNumberFormat="1" applyFont="1" applyFill="1" applyBorder="1" applyAlignment="1" applyProtection="1">
      <alignment horizontal="center" vertical="center"/>
      <protection hidden="1"/>
    </xf>
    <xf numFmtId="49" fontId="13" fillId="19" borderId="14" xfId="0" applyNumberFormat="1" applyFont="1" applyFill="1" applyBorder="1" applyAlignment="1" applyProtection="1">
      <alignment horizontal="center" vertical="center" wrapText="1"/>
      <protection hidden="1"/>
    </xf>
    <xf numFmtId="49" fontId="13" fillId="19" borderId="12" xfId="0" applyNumberFormat="1" applyFont="1" applyFill="1" applyBorder="1" applyAlignment="1" applyProtection="1">
      <alignment horizontal="center" vertical="center"/>
      <protection hidden="1"/>
    </xf>
    <xf numFmtId="0" fontId="13" fillId="19" borderId="29" xfId="0" applyFont="1" applyFill="1" applyBorder="1" applyAlignment="1" applyProtection="1">
      <alignment horizontal="center" vertical="center" wrapText="1"/>
      <protection hidden="1"/>
    </xf>
    <xf numFmtId="0" fontId="14" fillId="20" borderId="48" xfId="0" applyFont="1" applyFill="1" applyBorder="1" applyAlignment="1" applyProtection="1">
      <alignment horizontal="right" vertical="center" wrapText="1" readingOrder="2"/>
      <protection hidden="1"/>
    </xf>
    <xf numFmtId="0" fontId="13" fillId="19" borderId="19" xfId="0" applyNumberFormat="1" applyFont="1" applyFill="1" applyBorder="1" applyAlignment="1" applyProtection="1">
      <alignment horizontal="center" vertical="center" wrapText="1" readingOrder="2"/>
      <protection hidden="1"/>
    </xf>
    <xf numFmtId="0" fontId="14" fillId="20" borderId="32" xfId="0" applyFont="1" applyFill="1" applyBorder="1" applyAlignment="1" applyProtection="1">
      <alignment horizontal="right" vertical="center" wrapText="1" readingOrder="2"/>
      <protection hidden="1"/>
    </xf>
    <xf numFmtId="0" fontId="14" fillId="20" borderId="32" xfId="0" applyFont="1" applyFill="1" applyBorder="1" applyAlignment="1" applyProtection="1">
      <alignment horizontal="right" vertical="center" wrapText="1" indent="2" readingOrder="2"/>
      <protection hidden="1"/>
    </xf>
    <xf numFmtId="49" fontId="13" fillId="20" borderId="42" xfId="0" applyNumberFormat="1" applyFont="1" applyFill="1" applyBorder="1" applyAlignment="1" applyProtection="1">
      <alignment horizontal="center" vertical="center" readingOrder="2"/>
      <protection hidden="1"/>
    </xf>
    <xf numFmtId="49" fontId="13" fillId="20" borderId="3" xfId="0" applyNumberFormat="1" applyFont="1" applyFill="1" applyBorder="1" applyAlignment="1" applyProtection="1">
      <alignment horizontal="center" vertical="center" readingOrder="2"/>
      <protection hidden="1"/>
    </xf>
    <xf numFmtId="0" fontId="9" fillId="13" borderId="49" xfId="0" applyFont="1" applyFill="1" applyBorder="1" applyAlignment="1">
      <alignment horizontal="center" vertical="center" wrapText="1" readingOrder="2"/>
    </xf>
    <xf numFmtId="9" fontId="11" fillId="15" borderId="50" xfId="1" applyFont="1" applyFill="1" applyBorder="1" applyAlignment="1" applyProtection="1">
      <alignment horizontal="center" vertical="center" wrapText="1" readingOrder="2"/>
      <protection hidden="1"/>
    </xf>
    <xf numFmtId="0" fontId="18" fillId="23" borderId="2" xfId="4" applyFont="1" applyFill="1" applyBorder="1" applyAlignment="1">
      <alignment horizontal="center" vertical="center" wrapText="1" readingOrder="2"/>
    </xf>
    <xf numFmtId="0" fontId="19" fillId="0" borderId="2" xfId="0" applyFont="1" applyBorder="1" applyAlignment="1">
      <alignment horizontal="center" vertical="center" wrapText="1"/>
    </xf>
    <xf numFmtId="2" fontId="17" fillId="25" borderId="2" xfId="4" applyNumberFormat="1" applyFill="1" applyBorder="1"/>
    <xf numFmtId="9" fontId="20" fillId="24" borderId="2" xfId="1" applyFont="1" applyFill="1" applyBorder="1" applyAlignment="1">
      <alignment vertical="center" readingOrder="1"/>
    </xf>
    <xf numFmtId="165" fontId="21" fillId="24" borderId="2" xfId="3" applyNumberFormat="1" applyFont="1" applyFill="1" applyBorder="1" applyAlignment="1">
      <alignment horizontal="right" vertical="center" wrapText="1" readingOrder="1"/>
    </xf>
    <xf numFmtId="165" fontId="21" fillId="26" borderId="2" xfId="3" applyNumberFormat="1" applyFont="1" applyFill="1" applyBorder="1" applyAlignment="1">
      <alignment horizontal="right" vertical="center" wrapText="1" readingOrder="1"/>
    </xf>
    <xf numFmtId="9" fontId="20" fillId="26" borderId="2" xfId="1" applyFont="1" applyFill="1" applyBorder="1" applyAlignment="1">
      <alignment vertical="center" readingOrder="1"/>
    </xf>
    <xf numFmtId="2" fontId="20" fillId="26" borderId="2" xfId="1" applyNumberFormat="1" applyFont="1" applyFill="1" applyBorder="1" applyAlignment="1">
      <alignment vertical="center" readingOrder="1"/>
    </xf>
    <xf numFmtId="9" fontId="20" fillId="27" borderId="2" xfId="1" applyFont="1" applyFill="1" applyBorder="1" applyAlignment="1">
      <alignment vertical="center" readingOrder="1"/>
    </xf>
    <xf numFmtId="165" fontId="20" fillId="27" borderId="2" xfId="3" applyNumberFormat="1" applyFont="1" applyFill="1" applyBorder="1" applyAlignment="1">
      <alignment vertical="center" readingOrder="1"/>
    </xf>
    <xf numFmtId="0" fontId="13" fillId="18" borderId="12" xfId="0" applyFont="1" applyFill="1" applyBorder="1" applyAlignment="1" applyProtection="1">
      <alignment horizontal="center" readingOrder="2"/>
      <protection hidden="1"/>
    </xf>
    <xf numFmtId="0" fontId="13" fillId="18" borderId="40" xfId="0" applyFont="1" applyFill="1" applyBorder="1" applyAlignment="1" applyProtection="1">
      <alignment horizontal="center" readingOrder="2"/>
      <protection hidden="1"/>
    </xf>
    <xf numFmtId="0" fontId="13" fillId="18" borderId="14" xfId="0" applyFont="1" applyFill="1" applyBorder="1" applyAlignment="1" applyProtection="1">
      <alignment horizontal="center" readingOrder="2"/>
      <protection hidden="1"/>
    </xf>
    <xf numFmtId="0" fontId="13" fillId="18" borderId="41" xfId="0" applyFont="1" applyFill="1" applyBorder="1" applyAlignment="1" applyProtection="1">
      <alignment horizontal="center" readingOrder="2"/>
      <protection hidden="1"/>
    </xf>
    <xf numFmtId="0" fontId="13" fillId="18" borderId="28" xfId="0" applyFont="1" applyFill="1" applyBorder="1" applyAlignment="1" applyProtection="1">
      <alignment horizontal="center" readingOrder="2"/>
      <protection hidden="1"/>
    </xf>
    <xf numFmtId="0" fontId="13" fillId="18" borderId="30" xfId="0" applyFont="1" applyFill="1" applyBorder="1" applyAlignment="1" applyProtection="1">
      <alignment horizontal="center" readingOrder="2"/>
      <protection hidden="1"/>
    </xf>
    <xf numFmtId="49" fontId="13" fillId="19" borderId="12" xfId="0" applyNumberFormat="1" applyFont="1" applyFill="1" applyBorder="1" applyAlignment="1" applyProtection="1">
      <alignment horizontal="center" vertical="center" wrapText="1"/>
      <protection hidden="1"/>
    </xf>
    <xf numFmtId="49" fontId="13" fillId="19" borderId="14" xfId="0" applyNumberFormat="1" applyFont="1" applyFill="1" applyBorder="1" applyAlignment="1" applyProtection="1">
      <alignment horizontal="center" vertical="center" wrapText="1"/>
      <protection hidden="1"/>
    </xf>
    <xf numFmtId="0" fontId="16" fillId="21" borderId="28" xfId="0" applyFont="1" applyFill="1" applyBorder="1" applyAlignment="1" applyProtection="1">
      <alignment horizontal="center" vertical="center"/>
      <protection hidden="1"/>
    </xf>
    <xf numFmtId="0" fontId="16" fillId="21" borderId="29" xfId="0" applyFont="1" applyFill="1" applyBorder="1" applyAlignment="1" applyProtection="1">
      <alignment horizontal="center" vertical="center"/>
      <protection hidden="1"/>
    </xf>
    <xf numFmtId="49" fontId="13" fillId="19" borderId="15" xfId="0" applyNumberFormat="1" applyFont="1" applyFill="1" applyBorder="1" applyAlignment="1" applyProtection="1">
      <alignment horizontal="center" vertical="center" wrapText="1"/>
      <protection hidden="1"/>
    </xf>
    <xf numFmtId="49" fontId="13" fillId="19" borderId="51" xfId="0" applyNumberFormat="1" applyFont="1" applyFill="1" applyBorder="1" applyAlignment="1" applyProtection="1">
      <alignment horizontal="center" vertical="center" wrapText="1"/>
      <protection hidden="1"/>
    </xf>
    <xf numFmtId="49" fontId="13" fillId="19" borderId="41" xfId="0" applyNumberFormat="1" applyFont="1" applyFill="1" applyBorder="1" applyAlignment="1" applyProtection="1">
      <alignment horizontal="center" vertical="center" wrapText="1"/>
      <protection hidden="1"/>
    </xf>
    <xf numFmtId="49" fontId="13" fillId="19" borderId="21" xfId="0" applyNumberFormat="1" applyFont="1" applyFill="1" applyBorder="1" applyAlignment="1" applyProtection="1">
      <alignment horizontal="center" vertical="center" wrapText="1"/>
      <protection hidden="1"/>
    </xf>
    <xf numFmtId="0" fontId="3" fillId="4" borderId="33" xfId="0" applyFont="1" applyFill="1" applyBorder="1" applyAlignment="1" applyProtection="1">
      <alignment horizontal="center" vertical="center" wrapText="1" readingOrder="2"/>
      <protection hidden="1"/>
    </xf>
    <xf numFmtId="0" fontId="3" fillId="4" borderId="18" xfId="0" applyFont="1" applyFill="1" applyBorder="1" applyAlignment="1" applyProtection="1">
      <alignment horizontal="center" vertical="center" wrapText="1" readingOrder="2"/>
      <protection hidden="1"/>
    </xf>
    <xf numFmtId="0" fontId="3" fillId="4" borderId="34" xfId="0" applyFont="1" applyFill="1" applyBorder="1" applyAlignment="1" applyProtection="1">
      <alignment horizontal="center" vertical="center" wrapText="1" readingOrder="2"/>
      <protection hidden="1"/>
    </xf>
    <xf numFmtId="0" fontId="2" fillId="9" borderId="4" xfId="0" applyFont="1" applyFill="1" applyBorder="1" applyAlignment="1">
      <alignment horizontal="center" vertical="center"/>
    </xf>
    <xf numFmtId="0" fontId="2" fillId="9" borderId="27" xfId="0" applyFont="1" applyFill="1" applyBorder="1" applyAlignment="1">
      <alignment horizontal="center" vertical="center"/>
    </xf>
    <xf numFmtId="0" fontId="4" fillId="5" borderId="10" xfId="0" applyFont="1" applyFill="1" applyBorder="1" applyAlignment="1" applyProtection="1">
      <alignment horizontal="center" vertical="center" wrapText="1" readingOrder="2"/>
      <protection hidden="1"/>
    </xf>
    <xf numFmtId="0" fontId="4" fillId="5" borderId="13" xfId="0" applyFont="1" applyFill="1" applyBorder="1" applyAlignment="1" applyProtection="1">
      <alignment horizontal="center" vertical="center" wrapText="1" readingOrder="2"/>
      <protection hidden="1"/>
    </xf>
    <xf numFmtId="0" fontId="4" fillId="5" borderId="16" xfId="0" applyNumberFormat="1" applyFont="1" applyFill="1" applyBorder="1" applyAlignment="1" applyProtection="1">
      <alignment horizontal="center" vertical="center" wrapText="1" readingOrder="2"/>
      <protection hidden="1"/>
    </xf>
    <xf numFmtId="0" fontId="4" fillId="5" borderId="17" xfId="0" applyNumberFormat="1" applyFont="1" applyFill="1" applyBorder="1" applyAlignment="1" applyProtection="1">
      <alignment horizontal="center" vertical="center" wrapText="1" readingOrder="2"/>
      <protection hidden="1"/>
    </xf>
    <xf numFmtId="2" fontId="7" fillId="10" borderId="4" xfId="0" applyNumberFormat="1" applyFont="1" applyFill="1" applyBorder="1" applyAlignment="1" applyProtection="1">
      <alignment horizontal="center" vertical="center" wrapText="1" readingOrder="2"/>
      <protection locked="0"/>
    </xf>
    <xf numFmtId="2" fontId="7" fillId="10" borderId="27" xfId="0" applyNumberFormat="1" applyFont="1" applyFill="1" applyBorder="1" applyAlignment="1" applyProtection="1">
      <alignment horizontal="center" vertical="center" wrapText="1" readingOrder="2"/>
      <protection locked="0"/>
    </xf>
    <xf numFmtId="0" fontId="8" fillId="7" borderId="35" xfId="0" applyFont="1" applyFill="1" applyBorder="1" applyAlignment="1" applyProtection="1">
      <alignment horizontal="right" vertical="top" wrapText="1" readingOrder="2"/>
      <protection hidden="1"/>
    </xf>
    <xf numFmtId="0" fontId="6" fillId="7" borderId="24" xfId="0" applyFont="1" applyFill="1" applyBorder="1" applyAlignment="1" applyProtection="1">
      <alignment horizontal="right" vertical="top" wrapText="1" readingOrder="2"/>
      <protection hidden="1"/>
    </xf>
    <xf numFmtId="0" fontId="3" fillId="4" borderId="10" xfId="0" applyFont="1" applyFill="1" applyBorder="1" applyAlignment="1" applyProtection="1">
      <alignment horizontal="center" vertical="center" wrapText="1" readingOrder="2"/>
      <protection hidden="1"/>
    </xf>
    <xf numFmtId="0" fontId="3" fillId="4" borderId="13" xfId="0" applyFont="1" applyFill="1" applyBorder="1" applyAlignment="1" applyProtection="1">
      <alignment horizontal="center" vertical="center" wrapText="1" readingOrder="2"/>
      <protection hidden="1"/>
    </xf>
    <xf numFmtId="0" fontId="3" fillId="4" borderId="8" xfId="0" applyFont="1" applyFill="1" applyBorder="1" applyAlignment="1" applyProtection="1">
      <alignment horizontal="center" vertical="center" wrapText="1" readingOrder="2"/>
      <protection hidden="1"/>
    </xf>
    <xf numFmtId="0" fontId="3" fillId="4" borderId="23" xfId="0" applyFont="1" applyFill="1" applyBorder="1" applyAlignment="1" applyProtection="1">
      <alignment horizontal="center" vertical="center" wrapText="1" readingOrder="2"/>
      <protection hidden="1"/>
    </xf>
    <xf numFmtId="0" fontId="3" fillId="4" borderId="16" xfId="0" applyFont="1" applyFill="1" applyBorder="1" applyAlignment="1" applyProtection="1">
      <alignment horizontal="center" vertical="center" wrapText="1" readingOrder="2"/>
      <protection hidden="1"/>
    </xf>
    <xf numFmtId="0" fontId="3" fillId="4" borderId="17" xfId="0" applyFont="1" applyFill="1" applyBorder="1" applyAlignment="1" applyProtection="1">
      <alignment horizontal="center" vertical="center" wrapText="1" readingOrder="2"/>
      <protection hidden="1"/>
    </xf>
    <xf numFmtId="0" fontId="6" fillId="7" borderId="31" xfId="0" applyFont="1" applyFill="1" applyBorder="1" applyAlignment="1" applyProtection="1">
      <alignment horizontal="right" vertical="top" wrapText="1" readingOrder="2"/>
      <protection hidden="1"/>
    </xf>
    <xf numFmtId="0" fontId="5" fillId="7" borderId="13" xfId="0" applyFont="1" applyFill="1" applyBorder="1" applyAlignment="1" applyProtection="1">
      <alignment horizontal="right" vertical="top" wrapText="1" readingOrder="2"/>
      <protection hidden="1"/>
    </xf>
    <xf numFmtId="0" fontId="6" fillId="7" borderId="35" xfId="0" applyFont="1" applyFill="1" applyBorder="1" applyAlignment="1" applyProtection="1">
      <alignment horizontal="right" vertical="top" wrapText="1" readingOrder="2"/>
      <protection hidden="1"/>
    </xf>
    <xf numFmtId="0" fontId="4" fillId="8" borderId="5" xfId="0" applyFont="1" applyFill="1" applyBorder="1" applyAlignment="1" applyProtection="1">
      <alignment horizontal="center" vertical="center" wrapText="1" readingOrder="2"/>
      <protection hidden="1"/>
    </xf>
    <xf numFmtId="0" fontId="4" fillId="8" borderId="9" xfId="0" applyFont="1" applyFill="1" applyBorder="1" applyAlignment="1" applyProtection="1">
      <alignment horizontal="center" vertical="center" wrapText="1" readingOrder="2"/>
      <protection hidden="1"/>
    </xf>
    <xf numFmtId="0" fontId="7" fillId="10" borderId="28" xfId="0" applyFont="1" applyFill="1" applyBorder="1" applyAlignment="1" applyProtection="1">
      <alignment horizontal="center" vertical="center" wrapText="1" readingOrder="2"/>
      <protection hidden="1"/>
    </xf>
    <xf numFmtId="0" fontId="7" fillId="10" borderId="29" xfId="0" applyFont="1" applyFill="1" applyBorder="1" applyAlignment="1" applyProtection="1">
      <alignment horizontal="center" vertical="center" wrapText="1" readingOrder="2"/>
      <protection hidden="1"/>
    </xf>
    <xf numFmtId="0" fontId="7" fillId="10" borderId="30" xfId="0" applyFont="1" applyFill="1" applyBorder="1" applyAlignment="1" applyProtection="1">
      <alignment horizontal="center" vertical="center" wrapText="1" readingOrder="2"/>
      <protection hidden="1"/>
    </xf>
    <xf numFmtId="0" fontId="12" fillId="17" borderId="20" xfId="0" applyFont="1" applyFill="1" applyBorder="1" applyAlignment="1">
      <alignment horizontal="center"/>
    </xf>
    <xf numFmtId="0" fontId="12" fillId="17" borderId="9" xfId="0" applyFont="1" applyFill="1" applyBorder="1" applyAlignment="1">
      <alignment horizontal="center"/>
    </xf>
    <xf numFmtId="0" fontId="9" fillId="11" borderId="20" xfId="0" applyFont="1" applyFill="1" applyBorder="1" applyAlignment="1">
      <alignment horizontal="center" vertical="center" wrapText="1"/>
    </xf>
    <xf numFmtId="0" fontId="9" fillId="11" borderId="5" xfId="0" applyFont="1" applyFill="1" applyBorder="1" applyAlignment="1">
      <alignment horizontal="center" vertical="center" wrapText="1"/>
    </xf>
    <xf numFmtId="0" fontId="9" fillId="11" borderId="9" xfId="0" applyFont="1" applyFill="1" applyBorder="1" applyAlignment="1">
      <alignment horizontal="center" vertical="center" wrapText="1"/>
    </xf>
    <xf numFmtId="0" fontId="9" fillId="11" borderId="20" xfId="0" applyFont="1" applyFill="1" applyBorder="1" applyAlignment="1" applyProtection="1">
      <alignment horizontal="center" vertical="center" wrapText="1" readingOrder="2"/>
      <protection hidden="1"/>
    </xf>
    <xf numFmtId="0" fontId="9" fillId="11" borderId="9" xfId="0" applyFont="1" applyFill="1" applyBorder="1" applyAlignment="1" applyProtection="1">
      <alignment horizontal="center" vertical="center" wrapText="1" readingOrder="2"/>
      <protection hidden="1"/>
    </xf>
    <xf numFmtId="0" fontId="9" fillId="11" borderId="12" xfId="0" applyFont="1" applyFill="1" applyBorder="1" applyAlignment="1">
      <alignment horizontal="center" vertical="center" wrapText="1"/>
    </xf>
    <xf numFmtId="0" fontId="9" fillId="11" borderId="19" xfId="0" applyFont="1" applyFill="1" applyBorder="1" applyAlignment="1">
      <alignment horizontal="center" vertical="center" wrapText="1"/>
    </xf>
    <xf numFmtId="0" fontId="9" fillId="11" borderId="36" xfId="0" applyFont="1" applyFill="1" applyBorder="1" applyAlignment="1" applyProtection="1">
      <alignment horizontal="center" vertical="center" wrapText="1" readingOrder="2"/>
      <protection hidden="1"/>
    </xf>
    <xf numFmtId="0" fontId="9" fillId="11" borderId="11" xfId="0" applyFont="1" applyFill="1" applyBorder="1" applyAlignment="1" applyProtection="1">
      <alignment horizontal="center" vertical="center" wrapText="1" readingOrder="2"/>
      <protection hidden="1"/>
    </xf>
    <xf numFmtId="0" fontId="9" fillId="13" borderId="25" xfId="0" applyFont="1" applyFill="1" applyBorder="1" applyAlignment="1">
      <alignment horizontal="center" vertical="center" wrapText="1"/>
    </xf>
    <xf numFmtId="0" fontId="9" fillId="13" borderId="46" xfId="0" applyFont="1" applyFill="1" applyBorder="1" applyAlignment="1">
      <alignment horizontal="center" vertical="center" wrapText="1"/>
    </xf>
    <xf numFmtId="0" fontId="9" fillId="13" borderId="47" xfId="0" applyFont="1" applyFill="1" applyBorder="1" applyAlignment="1">
      <alignment horizontal="center" vertical="center" wrapText="1"/>
    </xf>
  </cellXfs>
  <cellStyles count="5">
    <cellStyle name="Comma" xfId="3" builtinId="3"/>
    <cellStyle name="Normal" xfId="0" builtinId="0"/>
    <cellStyle name="Normal 2 2" xfId="4"/>
    <cellStyle name="Percent" xfId="1" builtinId="5"/>
    <cellStyle name="היפר-קישור" xfId="2" builtinId="8"/>
  </cellStyles>
  <dxfs count="40">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rgb="FFFFFF00"/>
        </patternFill>
      </fill>
    </dxf>
    <dxf>
      <fill>
        <patternFill>
          <bgColor rgb="FFFF0000"/>
        </patternFill>
      </fill>
    </dxf>
    <dxf>
      <fill>
        <patternFill>
          <bgColor theme="9" tint="0.59996337778862885"/>
        </patternFill>
      </fill>
    </dxf>
    <dxf>
      <fill>
        <patternFill>
          <bgColor theme="7" tint="0.79998168889431442"/>
        </patternFill>
      </fill>
    </dxf>
    <dxf>
      <fill>
        <patternFill>
          <bgColor rgb="FFFFCCCC"/>
        </patternFill>
      </fill>
    </dxf>
    <dxf>
      <fill>
        <patternFill>
          <bgColor theme="9" tint="0.79998168889431442"/>
        </patternFill>
      </fill>
    </dxf>
    <dxf>
      <fill>
        <patternFill>
          <bgColor theme="9" tint="0.79998168889431442"/>
        </patternFill>
      </fill>
    </dxf>
    <dxf>
      <fill>
        <patternFill>
          <bgColor theme="9" tint="0.59996337778862885"/>
        </patternFill>
      </fill>
    </dxf>
    <dxf>
      <fill>
        <patternFill>
          <bgColor theme="9" tint="0.59996337778862885"/>
        </patternFill>
      </fill>
    </dxf>
    <dxf>
      <fill>
        <patternFill>
          <bgColor theme="6" tint="0.59996337778862885"/>
        </patternFill>
      </fill>
    </dxf>
    <dxf>
      <fill>
        <patternFill>
          <bgColor theme="5" tint="0.59996337778862885"/>
        </patternFill>
      </fill>
    </dxf>
    <dxf>
      <fill>
        <patternFill>
          <bgColor rgb="FFFFFF99"/>
        </patternFill>
      </fill>
    </dxf>
    <dxf>
      <fill>
        <patternFill>
          <bgColor theme="6" tint="0.59996337778862885"/>
        </patternFill>
      </fill>
    </dxf>
    <dxf>
      <fill>
        <patternFill>
          <bgColor theme="7" tint="0.79998168889431442"/>
        </patternFill>
      </fill>
    </dxf>
    <dxf>
      <fill>
        <patternFill>
          <bgColor rgb="FFFFCCCC"/>
        </patternFill>
      </fill>
    </dxf>
    <dxf>
      <fill>
        <patternFill>
          <bgColor theme="9" tint="0.79998168889431442"/>
        </patternFill>
      </fill>
    </dxf>
    <dxf>
      <fill>
        <patternFill>
          <bgColor theme="9" tint="0.79998168889431442"/>
        </patternFill>
      </fill>
    </dxf>
    <dxf>
      <fill>
        <patternFill>
          <bgColor theme="7" tint="0.79998168889431442"/>
        </patternFill>
      </fill>
    </dxf>
    <dxf>
      <fill>
        <patternFill>
          <bgColor rgb="FFFFCCCC"/>
        </patternFill>
      </fill>
    </dxf>
    <dxf>
      <fill>
        <patternFill>
          <bgColor theme="9" tint="0.79998168889431442"/>
        </patternFill>
      </fill>
    </dxf>
    <dxf>
      <fill>
        <patternFill>
          <bgColor theme="9" tint="0.79998168889431442"/>
        </patternFill>
      </fill>
    </dxf>
    <dxf>
      <fill>
        <patternFill>
          <bgColor rgb="FFFFFF99"/>
        </patternFill>
      </fill>
    </dxf>
    <dxf>
      <fill>
        <patternFill>
          <bgColor theme="6" tint="0.59996337778862885"/>
        </patternFill>
      </fill>
    </dxf>
    <dxf>
      <fill>
        <patternFill>
          <bgColor theme="5" tint="0.59996337778862885"/>
        </patternFill>
      </fill>
    </dxf>
    <dxf>
      <fill>
        <patternFill>
          <bgColor rgb="FFFFFF99"/>
        </patternFill>
      </fill>
    </dxf>
    <dxf>
      <fill>
        <patternFill>
          <bgColor theme="6" tint="0.59996337778862885"/>
        </patternFill>
      </fill>
    </dxf>
    <dxf>
      <fill>
        <patternFill>
          <bgColor theme="6" tint="0.59996337778862885"/>
        </patternFill>
      </fill>
    </dxf>
    <dxf>
      <fill>
        <patternFill>
          <bgColor theme="5" tint="0.59996337778862885"/>
        </patternFill>
      </fill>
    </dxf>
    <dxf>
      <fill>
        <patternFill>
          <bgColor rgb="FFFFFF99"/>
        </patternFill>
      </fill>
    </dxf>
    <dxf>
      <fill>
        <patternFill>
          <bgColor theme="6" tint="0.59996337778862885"/>
        </patternFill>
      </fill>
    </dxf>
    <dxf>
      <fill>
        <patternFill>
          <bgColor theme="6" tint="0.59996337778862885"/>
        </patternFill>
      </fill>
    </dxf>
    <dxf>
      <fill>
        <patternFill>
          <bgColor theme="5" tint="0.59996337778862885"/>
        </patternFill>
      </fill>
    </dxf>
    <dxf>
      <fill>
        <patternFill>
          <bgColor rgb="FFFFFF99"/>
        </patternFill>
      </fill>
    </dxf>
    <dxf>
      <fill>
        <patternFill>
          <bgColor theme="6" tint="0.59996337778862885"/>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theme/theme1.xml><?xml version="1.0" encoding="utf-8"?>
<a:theme xmlns:a="http://schemas.openxmlformats.org/drawingml/2006/main" name="ערכת נושא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72"/>
  <sheetViews>
    <sheetView rightToLeft="1" view="pageBreakPreview" zoomScale="90" zoomScaleNormal="90" zoomScaleSheetLayoutView="90" workbookViewId="0">
      <pane xSplit="2" ySplit="7" topLeftCell="C8" activePane="bottomRight" state="frozen"/>
      <selection pane="topRight" activeCell="D1" sqref="D1"/>
      <selection pane="bottomLeft" activeCell="A10" sqref="A10"/>
      <selection pane="bottomRight" activeCell="C18" sqref="C18"/>
    </sheetView>
  </sheetViews>
  <sheetFormatPr defaultColWidth="9" defaultRowHeight="15.75" x14ac:dyDescent="0.25"/>
  <cols>
    <col min="1" max="1" width="14.625" style="29" customWidth="1"/>
    <col min="2" max="2" width="10" style="29" customWidth="1"/>
    <col min="3" max="3" width="82.625" style="29" customWidth="1"/>
    <col min="4" max="4" width="31.5" style="29" customWidth="1"/>
    <col min="5" max="16384" width="9" style="29"/>
  </cols>
  <sheetData>
    <row r="1" spans="1:5" x14ac:dyDescent="0.25">
      <c r="A1" s="89"/>
      <c r="B1" s="90"/>
      <c r="C1" s="27" t="s">
        <v>18</v>
      </c>
      <c r="D1" s="28">
        <v>1</v>
      </c>
    </row>
    <row r="2" spans="1:5" x14ac:dyDescent="0.25">
      <c r="A2" s="91"/>
      <c r="B2" s="92"/>
      <c r="C2" s="30" t="s">
        <v>1</v>
      </c>
      <c r="D2" s="31"/>
    </row>
    <row r="3" spans="1:5" x14ac:dyDescent="0.25">
      <c r="A3" s="91"/>
      <c r="B3" s="92"/>
      <c r="C3" s="30" t="s">
        <v>19</v>
      </c>
      <c r="D3" s="31"/>
    </row>
    <row r="4" spans="1:5" x14ac:dyDescent="0.25">
      <c r="A4" s="91"/>
      <c r="B4" s="92"/>
      <c r="C4" s="30" t="s">
        <v>20</v>
      </c>
      <c r="D4" s="32"/>
    </row>
    <row r="5" spans="1:5" ht="16.5" thickBot="1" x14ac:dyDescent="0.3">
      <c r="A5" s="93"/>
      <c r="B5" s="94"/>
      <c r="C5" s="30" t="s">
        <v>21</v>
      </c>
      <c r="D5" s="33"/>
    </row>
    <row r="6" spans="1:5" ht="16.5" thickBot="1" x14ac:dyDescent="0.3">
      <c r="A6" s="34" t="s">
        <v>22</v>
      </c>
      <c r="B6" s="35" t="s">
        <v>23</v>
      </c>
      <c r="C6" s="36" t="s">
        <v>24</v>
      </c>
      <c r="D6" s="37"/>
    </row>
    <row r="7" spans="1:5" ht="16.5" thickBot="1" x14ac:dyDescent="0.3">
      <c r="A7" s="67"/>
      <c r="B7" s="38">
        <v>5.0999999999999996</v>
      </c>
      <c r="C7" s="70" t="s">
        <v>25</v>
      </c>
      <c r="D7" s="61"/>
    </row>
    <row r="8" spans="1:5" x14ac:dyDescent="0.25">
      <c r="A8" s="95" t="s">
        <v>26</v>
      </c>
      <c r="B8" s="39" t="s">
        <v>44</v>
      </c>
      <c r="C8" s="71" t="s">
        <v>27</v>
      </c>
      <c r="D8" s="40"/>
    </row>
    <row r="9" spans="1:5" ht="47.25" x14ac:dyDescent="0.25">
      <c r="A9" s="96"/>
      <c r="B9" s="39" t="s">
        <v>45</v>
      </c>
      <c r="C9" s="71" t="s">
        <v>28</v>
      </c>
      <c r="D9" s="40"/>
    </row>
    <row r="10" spans="1:5" ht="63" x14ac:dyDescent="0.25">
      <c r="A10" s="96"/>
      <c r="B10" s="39" t="s">
        <v>46</v>
      </c>
      <c r="C10" s="71" t="s">
        <v>29</v>
      </c>
      <c r="D10" s="40"/>
    </row>
    <row r="11" spans="1:5" ht="47.25" x14ac:dyDescent="0.25">
      <c r="A11" s="96"/>
      <c r="B11" s="39" t="s">
        <v>47</v>
      </c>
      <c r="C11" s="71" t="s">
        <v>30</v>
      </c>
      <c r="D11" s="41"/>
    </row>
    <row r="12" spans="1:5" x14ac:dyDescent="0.25">
      <c r="A12" s="96"/>
      <c r="B12" s="39" t="s">
        <v>48</v>
      </c>
      <c r="C12" s="71" t="s">
        <v>70</v>
      </c>
      <c r="D12" s="40"/>
    </row>
    <row r="13" spans="1:5" ht="16.5" thickBot="1" x14ac:dyDescent="0.3">
      <c r="A13" s="68"/>
      <c r="B13" s="39" t="s">
        <v>49</v>
      </c>
      <c r="C13" s="44" t="s">
        <v>50</v>
      </c>
      <c r="D13" s="63"/>
    </row>
    <row r="14" spans="1:5" ht="16.5" thickBot="1" x14ac:dyDescent="0.3">
      <c r="A14" s="69"/>
      <c r="B14" s="42">
        <v>5.2</v>
      </c>
      <c r="C14" s="72" t="s">
        <v>31</v>
      </c>
      <c r="D14" s="62"/>
    </row>
    <row r="15" spans="1:5" ht="16.5" thickBot="1" x14ac:dyDescent="0.3">
      <c r="A15" s="99" t="s">
        <v>32</v>
      </c>
      <c r="B15" s="75" t="s">
        <v>51</v>
      </c>
      <c r="C15" s="73" t="s">
        <v>71</v>
      </c>
      <c r="D15" s="64"/>
      <c r="E15" s="43"/>
    </row>
    <row r="16" spans="1:5" ht="16.5" thickBot="1" x14ac:dyDescent="0.3">
      <c r="A16" s="99"/>
      <c r="B16" s="75" t="s">
        <v>52</v>
      </c>
      <c r="C16" s="73" t="s">
        <v>92</v>
      </c>
      <c r="D16" s="64"/>
      <c r="E16" s="43"/>
    </row>
    <row r="17" spans="1:5" ht="32.25" thickBot="1" x14ac:dyDescent="0.3">
      <c r="A17" s="99"/>
      <c r="B17" s="75" t="s">
        <v>53</v>
      </c>
      <c r="C17" s="73" t="s">
        <v>72</v>
      </c>
      <c r="D17" s="64"/>
      <c r="E17" s="43"/>
    </row>
    <row r="18" spans="1:5" ht="16.5" thickBot="1" x14ac:dyDescent="0.3">
      <c r="A18" s="99"/>
      <c r="B18" s="75" t="s">
        <v>75</v>
      </c>
      <c r="C18" s="74" t="s">
        <v>73</v>
      </c>
      <c r="D18" s="64"/>
      <c r="E18" s="43"/>
    </row>
    <row r="19" spans="1:5" ht="32.25" thickBot="1" x14ac:dyDescent="0.3">
      <c r="A19" s="99"/>
      <c r="B19" s="75" t="s">
        <v>76</v>
      </c>
      <c r="C19" s="74" t="s">
        <v>74</v>
      </c>
      <c r="D19" s="65"/>
    </row>
    <row r="20" spans="1:5" ht="48" thickBot="1" x14ac:dyDescent="0.3">
      <c r="A20" s="100" t="s">
        <v>33</v>
      </c>
      <c r="B20" s="76" t="s">
        <v>93</v>
      </c>
      <c r="C20" s="73" t="s">
        <v>77</v>
      </c>
      <c r="D20" s="66"/>
    </row>
    <row r="21" spans="1:5" ht="16.5" thickBot="1" x14ac:dyDescent="0.3">
      <c r="A21" s="101"/>
      <c r="B21" s="75" t="s">
        <v>94</v>
      </c>
      <c r="C21" s="74" t="s">
        <v>78</v>
      </c>
      <c r="D21" s="66"/>
    </row>
    <row r="22" spans="1:5" ht="32.25" thickBot="1" x14ac:dyDescent="0.3">
      <c r="A22" s="101"/>
      <c r="B22" s="75" t="s">
        <v>95</v>
      </c>
      <c r="C22" s="74" t="s">
        <v>79</v>
      </c>
      <c r="D22" s="66"/>
    </row>
    <row r="23" spans="1:5" ht="32.25" thickBot="1" x14ac:dyDescent="0.3">
      <c r="A23" s="102"/>
      <c r="B23" s="75" t="s">
        <v>96</v>
      </c>
      <c r="C23" s="74" t="s">
        <v>80</v>
      </c>
      <c r="D23" s="66"/>
    </row>
    <row r="24" spans="1:5" ht="16.5" thickBot="1" x14ac:dyDescent="0.3">
      <c r="A24" s="45"/>
      <c r="B24" s="97" t="s">
        <v>34</v>
      </c>
      <c r="C24" s="98"/>
      <c r="D24" s="46"/>
    </row>
    <row r="25" spans="1:5" ht="16.5" thickBot="1" x14ac:dyDescent="0.3">
      <c r="A25"/>
      <c r="B25" s="47" t="s">
        <v>35</v>
      </c>
      <c r="C25" s="48" t="s">
        <v>36</v>
      </c>
      <c r="D25" s="60"/>
    </row>
    <row r="26" spans="1:5" ht="16.5" thickBot="1" x14ac:dyDescent="0.3">
      <c r="A26"/>
      <c r="B26" s="49">
        <v>6.1</v>
      </c>
      <c r="C26" s="50" t="s">
        <v>37</v>
      </c>
      <c r="D26" s="51"/>
    </row>
    <row r="27" spans="1:5" ht="48" thickBot="1" x14ac:dyDescent="0.3">
      <c r="A27"/>
      <c r="B27" s="49">
        <v>6.2</v>
      </c>
      <c r="C27" s="52" t="s">
        <v>54</v>
      </c>
      <c r="D27" s="40"/>
    </row>
    <row r="28" spans="1:5" ht="32.25" thickBot="1" x14ac:dyDescent="0.3">
      <c r="A28"/>
      <c r="B28" s="49">
        <v>6.3</v>
      </c>
      <c r="C28" s="53" t="s">
        <v>38</v>
      </c>
      <c r="D28" s="40"/>
    </row>
    <row r="29" spans="1:5" ht="32.25" thickBot="1" x14ac:dyDescent="0.3">
      <c r="A29"/>
      <c r="B29" s="49">
        <v>6.4</v>
      </c>
      <c r="C29" s="53" t="s">
        <v>55</v>
      </c>
      <c r="D29" s="41"/>
    </row>
    <row r="30" spans="1:5" ht="48" thickBot="1" x14ac:dyDescent="0.3">
      <c r="A30"/>
      <c r="B30" s="49">
        <v>6.5</v>
      </c>
      <c r="C30" s="52" t="s">
        <v>56</v>
      </c>
      <c r="D30" s="41"/>
    </row>
    <row r="31" spans="1:5" ht="32.25" thickBot="1" x14ac:dyDescent="0.3">
      <c r="A31"/>
      <c r="B31" s="49">
        <v>6.6</v>
      </c>
      <c r="C31" s="53" t="s">
        <v>57</v>
      </c>
      <c r="D31" s="41"/>
    </row>
    <row r="32" spans="1:5" ht="32.25" thickBot="1" x14ac:dyDescent="0.3">
      <c r="A32"/>
      <c r="B32" s="49">
        <v>6.7</v>
      </c>
      <c r="C32" s="53" t="s">
        <v>58</v>
      </c>
      <c r="D32" s="41"/>
    </row>
    <row r="33" spans="1:4" ht="32.25" thickBot="1" x14ac:dyDescent="0.3">
      <c r="A33"/>
      <c r="B33" s="49">
        <v>6.8</v>
      </c>
      <c r="C33" s="52" t="s">
        <v>81</v>
      </c>
      <c r="D33" s="41"/>
    </row>
    <row r="34" spans="1:4" ht="16.5" thickBot="1" x14ac:dyDescent="0.3">
      <c r="A34"/>
      <c r="B34" s="49">
        <v>6.9</v>
      </c>
      <c r="C34" s="52" t="s">
        <v>82</v>
      </c>
      <c r="D34" s="41"/>
    </row>
    <row r="35" spans="1:4" ht="32.25" thickBot="1" x14ac:dyDescent="0.3">
      <c r="A35"/>
      <c r="B35" s="58">
        <v>6.1</v>
      </c>
      <c r="C35" s="52" t="s">
        <v>83</v>
      </c>
      <c r="D35" s="41"/>
    </row>
    <row r="36" spans="1:4" ht="32.25" thickBot="1" x14ac:dyDescent="0.3">
      <c r="A36"/>
      <c r="B36" s="49">
        <v>6.11</v>
      </c>
      <c r="C36" s="52" t="s">
        <v>84</v>
      </c>
      <c r="D36" s="41"/>
    </row>
    <row r="37" spans="1:4" ht="16.5" thickBot="1" x14ac:dyDescent="0.3">
      <c r="A37"/>
      <c r="B37" s="58">
        <v>6.12</v>
      </c>
      <c r="C37" s="52" t="s">
        <v>39</v>
      </c>
      <c r="D37" s="41"/>
    </row>
    <row r="38" spans="1:4" ht="16.5" thickBot="1" x14ac:dyDescent="0.3">
      <c r="A38"/>
      <c r="B38" s="49">
        <v>6.13</v>
      </c>
      <c r="C38" s="52" t="s">
        <v>59</v>
      </c>
      <c r="D38" s="41"/>
    </row>
    <row r="39" spans="1:4" ht="16.5" thickBot="1" x14ac:dyDescent="0.3">
      <c r="A39"/>
      <c r="B39" s="58">
        <v>6.14</v>
      </c>
      <c r="C39" s="52" t="s">
        <v>60</v>
      </c>
      <c r="D39" s="41"/>
    </row>
    <row r="40" spans="1:4" ht="16.5" thickBot="1" x14ac:dyDescent="0.3">
      <c r="A40"/>
      <c r="B40" s="49">
        <v>6.15</v>
      </c>
      <c r="C40" s="52" t="s">
        <v>61</v>
      </c>
      <c r="D40" s="41"/>
    </row>
    <row r="41" spans="1:4" ht="32.25" thickBot="1" x14ac:dyDescent="0.3">
      <c r="A41"/>
      <c r="B41" s="58">
        <v>6.16</v>
      </c>
      <c r="C41" s="52" t="s">
        <v>62</v>
      </c>
      <c r="D41" s="41"/>
    </row>
    <row r="42" spans="1:4" ht="48" thickBot="1" x14ac:dyDescent="0.3">
      <c r="A42"/>
      <c r="B42" s="49">
        <v>6.17</v>
      </c>
      <c r="C42" s="52" t="s">
        <v>40</v>
      </c>
      <c r="D42" s="41"/>
    </row>
    <row r="43" spans="1:4" ht="32.25" thickBot="1" x14ac:dyDescent="0.3">
      <c r="A43"/>
      <c r="B43" s="58">
        <v>6.1800000000000104</v>
      </c>
      <c r="C43" s="53" t="s">
        <v>41</v>
      </c>
      <c r="D43" s="41"/>
    </row>
    <row r="44" spans="1:4" ht="47.25" x14ac:dyDescent="0.25">
      <c r="A44"/>
      <c r="B44" s="49">
        <v>6.1900000000000102</v>
      </c>
      <c r="C44" s="53" t="s">
        <v>42</v>
      </c>
      <c r="D44" s="41"/>
    </row>
    <row r="45" spans="1:4" x14ac:dyDescent="0.25">
      <c r="A45"/>
      <c r="B45" s="54"/>
      <c r="D45" s="41"/>
    </row>
    <row r="56" spans="2:4" x14ac:dyDescent="0.25">
      <c r="B56" s="55"/>
      <c r="C56" s="55"/>
      <c r="D56" s="56"/>
    </row>
    <row r="57" spans="2:4" x14ac:dyDescent="0.25">
      <c r="B57" s="55"/>
      <c r="C57" s="55"/>
      <c r="D57" s="56"/>
    </row>
    <row r="58" spans="2:4" x14ac:dyDescent="0.25">
      <c r="B58" s="55"/>
      <c r="C58" s="55"/>
      <c r="D58" s="56"/>
    </row>
    <row r="59" spans="2:4" x14ac:dyDescent="0.25">
      <c r="B59" s="55"/>
      <c r="C59" s="55"/>
      <c r="D59" s="56"/>
    </row>
    <row r="60" spans="2:4" x14ac:dyDescent="0.25">
      <c r="B60" s="55"/>
      <c r="C60" s="57"/>
      <c r="D60" s="56"/>
    </row>
    <row r="61" spans="2:4" x14ac:dyDescent="0.25">
      <c r="B61" s="55"/>
      <c r="C61" s="55"/>
      <c r="D61" s="55"/>
    </row>
    <row r="62" spans="2:4" x14ac:dyDescent="0.25">
      <c r="B62" s="55"/>
      <c r="C62" s="55"/>
      <c r="D62" s="55"/>
    </row>
    <row r="63" spans="2:4" x14ac:dyDescent="0.25">
      <c r="B63" s="55"/>
      <c r="C63" s="55"/>
      <c r="D63" s="55"/>
    </row>
    <row r="64" spans="2:4" x14ac:dyDescent="0.25">
      <c r="B64" s="55"/>
      <c r="C64" s="55"/>
      <c r="D64" s="55"/>
    </row>
    <row r="65" spans="2:4" x14ac:dyDescent="0.25">
      <c r="B65" s="55"/>
      <c r="C65" s="55"/>
      <c r="D65" s="55"/>
    </row>
    <row r="66" spans="2:4" x14ac:dyDescent="0.25">
      <c r="B66" s="55"/>
      <c r="C66" s="55"/>
      <c r="D66" s="55"/>
    </row>
    <row r="67" spans="2:4" x14ac:dyDescent="0.25">
      <c r="B67" s="55"/>
      <c r="C67" s="55"/>
      <c r="D67" s="55"/>
    </row>
    <row r="68" spans="2:4" x14ac:dyDescent="0.25">
      <c r="B68" s="55"/>
      <c r="C68" s="55"/>
      <c r="D68" s="55"/>
    </row>
    <row r="69" spans="2:4" x14ac:dyDescent="0.25">
      <c r="B69" s="55"/>
      <c r="C69" s="55"/>
      <c r="D69" s="55"/>
    </row>
    <row r="70" spans="2:4" x14ac:dyDescent="0.25">
      <c r="B70" s="55"/>
      <c r="C70" s="55"/>
      <c r="D70" s="56"/>
    </row>
    <row r="71" spans="2:4" x14ac:dyDescent="0.25">
      <c r="B71" s="55"/>
      <c r="C71" s="55"/>
      <c r="D71" s="56"/>
    </row>
    <row r="72" spans="2:4" x14ac:dyDescent="0.25">
      <c r="B72" s="55"/>
      <c r="C72" s="55"/>
      <c r="D72" s="56"/>
    </row>
  </sheetData>
  <mergeCells count="5">
    <mergeCell ref="A1:B5"/>
    <mergeCell ref="A8:A12"/>
    <mergeCell ref="B24:C24"/>
    <mergeCell ref="A15:A19"/>
    <mergeCell ref="A20:A23"/>
  </mergeCells>
  <conditionalFormatting sqref="D24">
    <cfRule type="containsText" dxfId="39" priority="64" operator="containsText" text="ל.ר.">
      <formula>NOT(ISERROR(SEARCH("ל.ר.",D24)))</formula>
    </cfRule>
    <cfRule type="containsText" dxfId="38" priority="65" operator="containsText" text="$">
      <formula>NOT(ISERROR(SEARCH("$",D24)))</formula>
    </cfRule>
    <cfRule type="containsText" dxfId="37" priority="66" operator="containsText" text="X">
      <formula>NOT(ISERROR(SEARCH("X",D24)))</formula>
    </cfRule>
    <cfRule type="containsText" dxfId="36" priority="67" operator="containsText" text="V">
      <formula>NOT(ISERROR(SEARCH("V",D24)))</formula>
    </cfRule>
  </conditionalFormatting>
  <conditionalFormatting sqref="D7">
    <cfRule type="containsText" dxfId="35" priority="72" operator="containsText" text="ל.ר.">
      <formula>NOT(ISERROR(SEARCH("ל.ר.",D7)))</formula>
    </cfRule>
    <cfRule type="containsText" dxfId="34" priority="73" operator="containsText" text="$">
      <formula>NOT(ISERROR(SEARCH("$",D7)))</formula>
    </cfRule>
    <cfRule type="containsText" dxfId="33" priority="74" operator="containsText" text="X">
      <formula>NOT(ISERROR(SEARCH("X",D7)))</formula>
    </cfRule>
    <cfRule type="containsText" dxfId="32" priority="75" operator="containsText" text="V">
      <formula>NOT(ISERROR(SEARCH("V",D7)))</formula>
    </cfRule>
  </conditionalFormatting>
  <conditionalFormatting sqref="D14">
    <cfRule type="containsText" dxfId="31" priority="68" operator="containsText" text="ל.ר.">
      <formula>NOT(ISERROR(SEARCH("ל.ר.",D14)))</formula>
    </cfRule>
    <cfRule type="containsText" dxfId="30" priority="69" operator="containsText" text="$">
      <formula>NOT(ISERROR(SEARCH("$",D14)))</formula>
    </cfRule>
    <cfRule type="containsText" dxfId="29" priority="70" operator="containsText" text="X">
      <formula>NOT(ISERROR(SEARCH("X",D14)))</formula>
    </cfRule>
    <cfRule type="containsText" dxfId="28" priority="71" operator="containsText" text="V">
      <formula>NOT(ISERROR(SEARCH("V",D14)))</formula>
    </cfRule>
  </conditionalFormatting>
  <conditionalFormatting sqref="D14">
    <cfRule type="notContainsBlanks" dxfId="27" priority="76">
      <formula>LEN(TRIM(D14))&gt;0</formula>
    </cfRule>
  </conditionalFormatting>
  <conditionalFormatting sqref="D8:D10 D12:D13 D28:D45 D15:D23">
    <cfRule type="containsText" dxfId="26" priority="60" operator="containsText" text="V">
      <formula>NOT(ISERROR(SEARCH("V",D8)))</formula>
    </cfRule>
    <cfRule type="expression" dxfId="25" priority="61">
      <formula>D8="ל.ר."</formula>
    </cfRule>
    <cfRule type="containsText" dxfId="24" priority="62" operator="containsText" text="X">
      <formula>NOT(ISERROR(SEARCH("X",D8)))</formula>
    </cfRule>
    <cfRule type="notContainsBlanks" dxfId="23" priority="63">
      <formula>LEN(TRIM(D8))&gt;0</formula>
    </cfRule>
  </conditionalFormatting>
  <conditionalFormatting sqref="D26:D27">
    <cfRule type="containsText" dxfId="22" priority="56" operator="containsText" text="V">
      <formula>NOT(ISERROR(SEARCH("V",D26)))</formula>
    </cfRule>
    <cfRule type="expression" dxfId="21" priority="57">
      <formula>D26="ל.ר."</formula>
    </cfRule>
    <cfRule type="containsText" dxfId="20" priority="58" operator="containsText" text="X">
      <formula>NOT(ISERROR(SEARCH("X",D26)))</formula>
    </cfRule>
    <cfRule type="notContainsBlanks" dxfId="19" priority="59">
      <formula>LEN(TRIM(D26))&gt;0</formula>
    </cfRule>
  </conditionalFormatting>
  <conditionalFormatting sqref="D25">
    <cfRule type="containsText" dxfId="18" priority="52" operator="containsText" text="ל.ר.">
      <formula>NOT(ISERROR(SEARCH("ל.ר.",D25)))</formula>
    </cfRule>
    <cfRule type="containsText" dxfId="17" priority="53" operator="containsText" text="$">
      <formula>NOT(ISERROR(SEARCH("$",D25)))</formula>
    </cfRule>
    <cfRule type="containsText" dxfId="16" priority="54" operator="containsText" text="X">
      <formula>NOT(ISERROR(SEARCH("X",D25)))</formula>
    </cfRule>
    <cfRule type="containsText" dxfId="15" priority="55" operator="containsText" text="V">
      <formula>NOT(ISERROR(SEARCH("V",D25)))</formula>
    </cfRule>
  </conditionalFormatting>
  <conditionalFormatting sqref="D32:D45">
    <cfRule type="containsText" dxfId="14" priority="11" operator="containsText" text="לא רלוונטי">
      <formula>NOT(ISERROR(SEARCH("לא רלוונטי",D32)))</formula>
    </cfRule>
  </conditionalFormatting>
  <conditionalFormatting sqref="D30">
    <cfRule type="containsText" dxfId="13" priority="10" operator="containsText" text="לא רלוונטי">
      <formula>NOT(ISERROR(SEARCH("לא רלוונטי",D30)))</formula>
    </cfRule>
  </conditionalFormatting>
  <conditionalFormatting sqref="D11">
    <cfRule type="containsText" dxfId="12" priority="6" operator="containsText" text="V">
      <formula>NOT(ISERROR(SEARCH("V",D11)))</formula>
    </cfRule>
    <cfRule type="expression" dxfId="11" priority="7">
      <formula>D11="ל.ר."</formula>
    </cfRule>
    <cfRule type="containsText" dxfId="10" priority="8" operator="containsText" text="X">
      <formula>NOT(ISERROR(SEARCH("X",D11)))</formula>
    </cfRule>
    <cfRule type="notContainsBlanks" dxfId="9" priority="9">
      <formula>LEN(TRIM(D11))&gt;0</formula>
    </cfRule>
  </conditionalFormatting>
  <conditionalFormatting sqref="D11">
    <cfRule type="containsText" dxfId="8" priority="5" operator="containsText" text="לא רלוונטי">
      <formula>NOT(ISERROR(SEARCH("לא רלוונטי",D11)))</formula>
    </cfRule>
  </conditionalFormatting>
  <dataValidations count="1">
    <dataValidation allowBlank="1" showInputMessage="1" sqref="D7:D46"/>
  </dataValidations>
  <pageMargins left="0.7" right="0.7" top="0.75" bottom="0.75" header="0.3" footer="0.3"/>
  <pageSetup paperSize="9" scale="45"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11"/>
  <sheetViews>
    <sheetView rightToLeft="1" tabSelected="1" zoomScale="85" zoomScaleNormal="85" workbookViewId="0">
      <selection activeCell="E7" sqref="E7"/>
    </sheetView>
  </sheetViews>
  <sheetFormatPr defaultRowHeight="14.25" x14ac:dyDescent="0.2"/>
  <cols>
    <col min="1" max="1" width="9.625" bestFit="1" customWidth="1"/>
    <col min="3" max="3" width="70.625" customWidth="1"/>
    <col min="5" max="5" width="36.75" customWidth="1"/>
    <col min="6" max="6" width="9.25" bestFit="1" customWidth="1"/>
    <col min="7" max="7" width="28.25" hidden="1" customWidth="1"/>
    <col min="8" max="8" width="9.25" hidden="1" customWidth="1"/>
  </cols>
  <sheetData>
    <row r="1" spans="1:8" ht="18.75" x14ac:dyDescent="0.2">
      <c r="A1" s="103" t="s">
        <v>0</v>
      </c>
      <c r="B1" s="116" t="s">
        <v>2</v>
      </c>
      <c r="C1" s="117"/>
      <c r="D1" s="1" t="s">
        <v>3</v>
      </c>
      <c r="E1" s="108">
        <v>1</v>
      </c>
      <c r="F1" s="109"/>
      <c r="G1" s="108">
        <v>2</v>
      </c>
      <c r="H1" s="109"/>
    </row>
    <row r="2" spans="1:8" ht="55.15" customHeight="1" thickBot="1" x14ac:dyDescent="0.25">
      <c r="A2" s="104"/>
      <c r="B2" s="118"/>
      <c r="C2" s="119"/>
      <c r="D2" s="2" t="s">
        <v>1</v>
      </c>
      <c r="E2" s="110">
        <f>'תנאי סף'!D2</f>
        <v>0</v>
      </c>
      <c r="F2" s="111"/>
      <c r="G2" s="110" t="e">
        <f>'תנאי סף'!#REF!</f>
        <v>#REF!</v>
      </c>
      <c r="H2" s="111"/>
    </row>
    <row r="3" spans="1:8" ht="48" thickBot="1" x14ac:dyDescent="0.25">
      <c r="A3" s="105"/>
      <c r="B3" s="120"/>
      <c r="C3" s="121"/>
      <c r="D3" s="10" t="s">
        <v>4</v>
      </c>
      <c r="E3" s="3" t="s">
        <v>5</v>
      </c>
      <c r="F3" s="11" t="s">
        <v>6</v>
      </c>
      <c r="G3" s="3" t="s">
        <v>5</v>
      </c>
      <c r="H3" s="11" t="s">
        <v>6</v>
      </c>
    </row>
    <row r="4" spans="1:8" ht="145.15" customHeight="1" thickBot="1" x14ac:dyDescent="0.25">
      <c r="A4" s="12" t="s">
        <v>63</v>
      </c>
      <c r="B4" s="122" t="s">
        <v>86</v>
      </c>
      <c r="C4" s="123"/>
      <c r="D4" s="4">
        <v>0.15</v>
      </c>
      <c r="E4" s="59" t="s">
        <v>85</v>
      </c>
      <c r="F4" s="5"/>
      <c r="G4" s="9" t="s">
        <v>43</v>
      </c>
      <c r="H4" s="5">
        <v>0</v>
      </c>
    </row>
    <row r="5" spans="1:8" ht="145.15" customHeight="1" thickBot="1" x14ac:dyDescent="0.25">
      <c r="A5" s="12" t="s">
        <v>64</v>
      </c>
      <c r="B5" s="122" t="s">
        <v>97</v>
      </c>
      <c r="C5" s="123"/>
      <c r="D5" s="4">
        <v>0.1</v>
      </c>
      <c r="E5" s="59"/>
      <c r="F5" s="5"/>
      <c r="G5" s="9"/>
      <c r="H5" s="5"/>
    </row>
    <row r="6" spans="1:8" ht="231" customHeight="1" thickBot="1" x14ac:dyDescent="0.25">
      <c r="A6" s="12" t="s">
        <v>65</v>
      </c>
      <c r="B6" s="122" t="s">
        <v>98</v>
      </c>
      <c r="C6" s="123"/>
      <c r="D6" s="4">
        <v>0.15</v>
      </c>
      <c r="E6" s="59"/>
      <c r="F6" s="5"/>
      <c r="G6" s="9"/>
      <c r="H6" s="5"/>
    </row>
    <row r="7" spans="1:8" ht="168.6" customHeight="1" thickBot="1" x14ac:dyDescent="0.25">
      <c r="A7" s="12" t="s">
        <v>99</v>
      </c>
      <c r="B7" s="124" t="s">
        <v>101</v>
      </c>
      <c r="C7" s="115"/>
      <c r="D7" s="4">
        <v>0.3</v>
      </c>
      <c r="E7" s="9"/>
      <c r="F7" s="5"/>
      <c r="G7" s="9"/>
      <c r="H7" s="5">
        <v>0</v>
      </c>
    </row>
    <row r="8" spans="1:8" ht="52.9" customHeight="1" thickBot="1" x14ac:dyDescent="0.25">
      <c r="A8" s="12" t="s">
        <v>100</v>
      </c>
      <c r="B8" s="114" t="s">
        <v>66</v>
      </c>
      <c r="C8" s="115"/>
      <c r="D8" s="4">
        <v>0.3</v>
      </c>
      <c r="E8" s="9"/>
      <c r="F8" s="5" t="e">
        <f>'ראיון אישי'!D9:E9</f>
        <v>#VALUE!</v>
      </c>
      <c r="G8" s="9"/>
      <c r="H8" s="5"/>
    </row>
    <row r="9" spans="1:8" ht="21" thickBot="1" x14ac:dyDescent="0.25">
      <c r="A9" s="127" t="s">
        <v>7</v>
      </c>
      <c r="B9" s="128"/>
      <c r="C9" s="129"/>
      <c r="D9" s="6">
        <f>SUM(D4:D8)</f>
        <v>1</v>
      </c>
      <c r="E9" s="112">
        <f>SUM(F4:F7)</f>
        <v>0</v>
      </c>
      <c r="F9" s="113"/>
      <c r="G9" s="112" t="e">
        <f>IF(#REF!="V",(SUM(H4:H7)+#REF!*(25/35)+#REF!),SUM(H4:H7))</f>
        <v>#REF!</v>
      </c>
      <c r="H9" s="113"/>
    </row>
    <row r="10" spans="1:8" ht="19.5" thickBot="1" x14ac:dyDescent="0.25">
      <c r="A10" s="7">
        <v>9.6</v>
      </c>
      <c r="B10" s="125" t="s">
        <v>16</v>
      </c>
      <c r="C10" s="126"/>
      <c r="D10" s="8">
        <v>60</v>
      </c>
      <c r="E10" s="106" t="str">
        <f>IF(E9&gt;=$D$10,"V","X")</f>
        <v>X</v>
      </c>
      <c r="F10" s="107"/>
      <c r="G10" s="106" t="e">
        <f>IF(G9&gt;=$D$10,"V","X")</f>
        <v>#REF!</v>
      </c>
      <c r="H10" s="107"/>
    </row>
    <row r="11" spans="1:8" ht="19.5" thickBot="1" x14ac:dyDescent="0.25">
      <c r="A11" s="7">
        <v>9.6</v>
      </c>
      <c r="B11" s="125" t="s">
        <v>17</v>
      </c>
      <c r="C11" s="126"/>
      <c r="D11" s="8">
        <v>60</v>
      </c>
      <c r="E11" s="106" t="str">
        <f>IF(E9&gt;=$D$11,"V","X")</f>
        <v>X</v>
      </c>
      <c r="F11" s="107"/>
      <c r="G11" s="106" t="e">
        <f>IF(G9&gt;=$D$11,"V","X")</f>
        <v>#REF!</v>
      </c>
      <c r="H11" s="107"/>
    </row>
  </sheetData>
  <mergeCells count="20">
    <mergeCell ref="A9:C9"/>
    <mergeCell ref="E9:F9"/>
    <mergeCell ref="B10:C10"/>
    <mergeCell ref="E10:F10"/>
    <mergeCell ref="A1:A3"/>
    <mergeCell ref="E11:F11"/>
    <mergeCell ref="G1:H1"/>
    <mergeCell ref="G2:H2"/>
    <mergeCell ref="G9:H9"/>
    <mergeCell ref="G10:H10"/>
    <mergeCell ref="G11:H11"/>
    <mergeCell ref="B8:C8"/>
    <mergeCell ref="B1:C3"/>
    <mergeCell ref="E1:F1"/>
    <mergeCell ref="E2:F2"/>
    <mergeCell ref="B4:C4"/>
    <mergeCell ref="B7:C7"/>
    <mergeCell ref="B5:C5"/>
    <mergeCell ref="B11:C11"/>
    <mergeCell ref="B6:C6"/>
  </mergeCells>
  <conditionalFormatting sqref="E10:F10">
    <cfRule type="containsText" dxfId="7" priority="17" operator="containsText" text="X">
      <formula>NOT(ISERROR(SEARCH("X",E10)))</formula>
    </cfRule>
    <cfRule type="containsText" dxfId="6" priority="18" operator="containsText" text="V">
      <formula>NOT(ISERROR(SEARCH("V",E10)))</formula>
    </cfRule>
  </conditionalFormatting>
  <conditionalFormatting sqref="E11:F11">
    <cfRule type="containsText" dxfId="5" priority="15" operator="containsText" text="X">
      <formula>NOT(ISERROR(SEARCH("X",E11)))</formula>
    </cfRule>
    <cfRule type="containsText" dxfId="4" priority="16" operator="containsText" text="V">
      <formula>NOT(ISERROR(SEARCH("V",E11)))</formula>
    </cfRule>
  </conditionalFormatting>
  <conditionalFormatting sqref="G10:H10">
    <cfRule type="containsText" dxfId="3" priority="13" operator="containsText" text="X">
      <formula>NOT(ISERROR(SEARCH("X",G10)))</formula>
    </cfRule>
    <cfRule type="containsText" dxfId="2" priority="14" operator="containsText" text="V">
      <formula>NOT(ISERROR(SEARCH("V",G10)))</formula>
    </cfRule>
  </conditionalFormatting>
  <conditionalFormatting sqref="G11:H11">
    <cfRule type="containsText" dxfId="1" priority="11" operator="containsText" text="X">
      <formula>NOT(ISERROR(SEARCH("X",G11)))</formula>
    </cfRule>
    <cfRule type="containsText" dxfId="0" priority="12" operator="containsText" text="V">
      <formula>NOT(ISERROR(SEARCH("V",G11)))</formula>
    </cfRule>
  </conditionalFormatting>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9"/>
  <sheetViews>
    <sheetView rightToLeft="1" workbookViewId="0">
      <selection activeCell="B20" sqref="B20"/>
    </sheetView>
  </sheetViews>
  <sheetFormatPr defaultRowHeight="14.25" x14ac:dyDescent="0.2"/>
  <cols>
    <col min="2" max="2" width="35.125" customWidth="1"/>
  </cols>
  <sheetData>
    <row r="1" spans="1:5" ht="16.5" thickBot="1" x14ac:dyDescent="0.25">
      <c r="A1" s="132" t="s">
        <v>13</v>
      </c>
      <c r="B1" s="133"/>
      <c r="C1" s="134"/>
      <c r="D1" s="132"/>
      <c r="E1" s="134"/>
    </row>
    <row r="2" spans="1:5" ht="22.9" customHeight="1" thickBot="1" x14ac:dyDescent="0.25">
      <c r="A2" s="137" t="s">
        <v>3</v>
      </c>
      <c r="B2" s="138"/>
      <c r="C2" s="138"/>
      <c r="D2" s="139">
        <v>1</v>
      </c>
      <c r="E2" s="140"/>
    </row>
    <row r="3" spans="1:5" ht="48.6" customHeight="1" thickBot="1" x14ac:dyDescent="0.25">
      <c r="A3" s="132" t="s">
        <v>8</v>
      </c>
      <c r="B3" s="133"/>
      <c r="C3" s="134"/>
      <c r="D3" s="135"/>
      <c r="E3" s="136"/>
    </row>
    <row r="4" spans="1:5" ht="52.15" customHeight="1" thickBot="1" x14ac:dyDescent="0.25">
      <c r="A4" s="132" t="s">
        <v>14</v>
      </c>
      <c r="B4" s="133"/>
      <c r="C4" s="134"/>
      <c r="D4" s="139"/>
      <c r="E4" s="140"/>
    </row>
    <row r="5" spans="1:5" ht="16.5" thickBot="1" x14ac:dyDescent="0.3">
      <c r="A5" s="13"/>
      <c r="B5" s="15"/>
      <c r="C5" s="14" t="s">
        <v>9</v>
      </c>
      <c r="D5" s="16" t="s">
        <v>10</v>
      </c>
      <c r="E5" s="17" t="s">
        <v>11</v>
      </c>
    </row>
    <row r="6" spans="1:5" ht="47.25" x14ac:dyDescent="0.2">
      <c r="A6" s="141" t="s">
        <v>12</v>
      </c>
      <c r="B6" s="18" t="s">
        <v>67</v>
      </c>
      <c r="C6" s="19">
        <v>0.1</v>
      </c>
      <c r="D6" s="20"/>
      <c r="E6" s="21"/>
    </row>
    <row r="7" spans="1:5" ht="47.25" x14ac:dyDescent="0.2">
      <c r="A7" s="142"/>
      <c r="B7" s="18" t="s">
        <v>68</v>
      </c>
      <c r="C7" s="19">
        <v>0.1</v>
      </c>
      <c r="D7" s="22">
        <v>0</v>
      </c>
      <c r="E7" s="23"/>
    </row>
    <row r="8" spans="1:5" ht="63.75" thickBot="1" x14ac:dyDescent="0.25">
      <c r="A8" s="143"/>
      <c r="B8" s="77" t="s">
        <v>69</v>
      </c>
      <c r="C8" s="78">
        <v>0.1</v>
      </c>
      <c r="D8" s="22">
        <v>0</v>
      </c>
      <c r="E8" s="23"/>
    </row>
    <row r="9" spans="1:5" ht="18.75" thickBot="1" x14ac:dyDescent="0.3">
      <c r="A9" s="26"/>
      <c r="B9" s="24" t="s">
        <v>15</v>
      </c>
      <c r="C9" s="25">
        <f>SUM(C6:C8)</f>
        <v>0.30000000000000004</v>
      </c>
      <c r="D9" s="130">
        <f>SUMPRODUCT(D6:D7,$C$6:$C$7)*10</f>
        <v>0</v>
      </c>
      <c r="E9" s="131"/>
    </row>
  </sheetData>
  <mergeCells count="10">
    <mergeCell ref="D9:E9"/>
    <mergeCell ref="A1:C1"/>
    <mergeCell ref="A4:C4"/>
    <mergeCell ref="D1:E1"/>
    <mergeCell ref="A3:C3"/>
    <mergeCell ref="D3:E3"/>
    <mergeCell ref="A2:C2"/>
    <mergeCell ref="D2:E2"/>
    <mergeCell ref="D4:E4"/>
    <mergeCell ref="A6:A8"/>
  </mergeCell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11"/>
  <sheetViews>
    <sheetView rightToLeft="1" workbookViewId="0">
      <selection activeCell="A29" sqref="A29"/>
    </sheetView>
  </sheetViews>
  <sheetFormatPr defaultRowHeight="14.25" x14ac:dyDescent="0.2"/>
  <cols>
    <col min="1" max="2" width="22.75" customWidth="1"/>
    <col min="3" max="3" width="20.375" customWidth="1"/>
    <col min="4" max="4" width="31.5" customWidth="1"/>
  </cols>
  <sheetData>
    <row r="1" spans="1:4" ht="15.75" x14ac:dyDescent="0.2">
      <c r="A1" s="79" t="s">
        <v>88</v>
      </c>
      <c r="B1" s="79" t="s">
        <v>9</v>
      </c>
      <c r="C1" s="79">
        <v>1</v>
      </c>
      <c r="D1" s="79">
        <v>2</v>
      </c>
    </row>
    <row r="2" spans="1:4" ht="15" x14ac:dyDescent="0.2">
      <c r="A2" s="83" t="s">
        <v>89</v>
      </c>
      <c r="B2" s="82">
        <v>0.75</v>
      </c>
      <c r="C2" s="87"/>
      <c r="D2" s="87"/>
    </row>
    <row r="3" spans="1:4" ht="15" hidden="1" x14ac:dyDescent="0.2">
      <c r="A3" s="84"/>
      <c r="B3" s="85"/>
      <c r="C3" s="86">
        <f>1-C2</f>
        <v>1</v>
      </c>
      <c r="D3" s="86">
        <f>1-D2</f>
        <v>1</v>
      </c>
    </row>
    <row r="4" spans="1:4" ht="15" x14ac:dyDescent="0.2">
      <c r="A4" s="83" t="s">
        <v>87</v>
      </c>
      <c r="B4" s="82"/>
      <c r="C4" s="81">
        <f>(MIN($C$3:$D$3)/C3)*100</f>
        <v>100</v>
      </c>
      <c r="D4" s="81">
        <f>(MIN($C$3:$D$3)/D3)*100</f>
        <v>100</v>
      </c>
    </row>
    <row r="6" spans="1:4" ht="15.75" x14ac:dyDescent="0.2">
      <c r="A6" s="79" t="s">
        <v>88</v>
      </c>
      <c r="B6" s="79" t="s">
        <v>9</v>
      </c>
      <c r="C6" s="79">
        <v>1</v>
      </c>
      <c r="D6" s="79">
        <v>2</v>
      </c>
    </row>
    <row r="7" spans="1:4" ht="30" x14ac:dyDescent="0.2">
      <c r="A7" s="83" t="s">
        <v>90</v>
      </c>
      <c r="B7" s="82">
        <v>0.25</v>
      </c>
      <c r="C7" s="88"/>
      <c r="D7" s="88"/>
    </row>
    <row r="8" spans="1:4" ht="15" x14ac:dyDescent="0.2">
      <c r="A8" s="80" t="s">
        <v>87</v>
      </c>
      <c r="B8" s="80"/>
      <c r="C8" s="81" t="e">
        <f>(MIN($C$7:$D$7)/C7)*100</f>
        <v>#DIV/0!</v>
      </c>
      <c r="D8" s="81" t="e">
        <f>(MIN($C$7:$D$7)/D7)*100</f>
        <v>#DIV/0!</v>
      </c>
    </row>
    <row r="10" spans="1:4" ht="15.75" x14ac:dyDescent="0.2">
      <c r="A10" s="79" t="s">
        <v>88</v>
      </c>
      <c r="B10" s="79" t="s">
        <v>9</v>
      </c>
      <c r="C10" s="79">
        <v>1</v>
      </c>
      <c r="D10" s="79">
        <v>2</v>
      </c>
    </row>
    <row r="11" spans="1:4" ht="15" x14ac:dyDescent="0.2">
      <c r="A11" s="83" t="s">
        <v>91</v>
      </c>
      <c r="B11" s="82">
        <v>1</v>
      </c>
      <c r="C11" s="81" t="e">
        <f>C4*$B$2+C8*$B$7</f>
        <v>#DIV/0!</v>
      </c>
      <c r="D11" s="81" t="e">
        <f>D4*$B$2+D8*$B$7</f>
        <v>#DIV/0!</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גליונות עבודה</vt:lpstr>
      </vt:variant>
      <vt:variant>
        <vt:i4>4</vt:i4>
      </vt:variant>
      <vt:variant>
        <vt:lpstr>טווחים בעלי שם</vt:lpstr>
      </vt:variant>
      <vt:variant>
        <vt:i4>8</vt:i4>
      </vt:variant>
    </vt:vector>
  </HeadingPairs>
  <TitlesOfParts>
    <vt:vector size="12" baseType="lpstr">
      <vt:lpstr>תנאי סף</vt:lpstr>
      <vt:lpstr>איכות</vt:lpstr>
      <vt:lpstr>ראיון אישי</vt:lpstr>
      <vt:lpstr>בחינת מחיר</vt:lpstr>
      <vt:lpstr>'תנאי סף'!_Ref179538436</vt:lpstr>
      <vt:lpstr>'תנאי סף'!_Ref296892477</vt:lpstr>
      <vt:lpstr>'תנאי סף'!_Ref297537502</vt:lpstr>
      <vt:lpstr>'תנאי סף'!_Ref299614156</vt:lpstr>
      <vt:lpstr>'תנאי סף'!_Ref370930661</vt:lpstr>
      <vt:lpstr>'תנאי סף'!_Ref373241086</vt:lpstr>
      <vt:lpstr>'תנאי סף'!_Ref397199965</vt:lpstr>
      <vt:lpstr>'תנאי סף'!_Ref445211817</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Aharon Haver</dc:creator>
  <cp:lastModifiedBy>Adi Rechtman</cp:lastModifiedBy>
  <dcterms:created xsi:type="dcterms:W3CDTF">2018-07-31T14:12:37Z</dcterms:created>
  <dcterms:modified xsi:type="dcterms:W3CDTF">2019-11-10T11:29:26Z</dcterms:modified>
</cp:coreProperties>
</file>